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1B3D4AF2-34EB-418F-A186-92C357DDEE22}" xr6:coauthVersionLast="47" xr6:coauthVersionMax="47" xr10:uidLastSave="{00000000-0000-0000-0000-000000000000}"/>
  <bookViews>
    <workbookView xWindow="4020" yWindow="780" windowWidth="21345" windowHeight="20115" activeTab="1" xr2:uid="{00000000-000D-0000-FFFF-FFFF00000000}"/>
  </bookViews>
  <sheets>
    <sheet name="Lot N°17 Page de garde" sheetId="2" r:id="rId1"/>
    <sheet name="DPGF PHCHRV" sheetId="4" r:id="rId2"/>
  </sheets>
  <definedNames>
    <definedName name="_Toc169401413" localSheetId="1">#REF!</definedName>
    <definedName name="_Toc200274603" localSheetId="1">'DPGF PHCHRV'!#REF!</definedName>
    <definedName name="_Toc220733597" localSheetId="1">'DPGF PHCHRV'!#REF!</definedName>
    <definedName name="_Toc262048084" localSheetId="1">#REF!</definedName>
    <definedName name="_Toc26323919" localSheetId="1">'DPGF PHCHRV'!#REF!</definedName>
    <definedName name="_Toc295122366" localSheetId="1">'DPGF PHCHRV'!#REF!</definedName>
    <definedName name="_Toc295122372" localSheetId="1">'DPGF PHCHRV'!#REF!</definedName>
    <definedName name="_Toc295122375" localSheetId="1">'DPGF PHCHRV'!#REF!</definedName>
    <definedName name="_Toc298311585" localSheetId="1">'DPGF PHCHRV'!#REF!</definedName>
    <definedName name="_Toc319314717" localSheetId="1">'DPGF PHCHRV'!#REF!</definedName>
    <definedName name="_Toc319314778" localSheetId="1">'DPGF PHCHRV'!#REF!</definedName>
    <definedName name="_Toc470346140" localSheetId="1">#REF!</definedName>
    <definedName name="_xlnm.Print_Titles" localSheetId="1">'DPGF PHCHRV'!$1:$2</definedName>
    <definedName name="_xlnm.Print_Area" localSheetId="1">'DPGF PHCHRV'!$B$1:$H$923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C37" i="4"/>
  <c r="C47" i="4"/>
  <c r="C54" i="4"/>
  <c r="C75" i="4"/>
  <c r="C106" i="4"/>
  <c r="C108" i="4"/>
  <c r="F120" i="4"/>
  <c r="F121" i="4"/>
  <c r="F122" i="4"/>
  <c r="F123" i="4"/>
  <c r="F124" i="4"/>
  <c r="C126" i="4"/>
  <c r="C135" i="4"/>
  <c r="C137" i="4"/>
  <c r="C141" i="4"/>
  <c r="C146" i="4"/>
  <c r="C156" i="4"/>
  <c r="C164" i="4"/>
  <c r="C168" i="4"/>
  <c r="C171" i="4"/>
  <c r="C184" i="4"/>
  <c r="C205" i="4"/>
  <c r="C224" i="4"/>
  <c r="C246" i="4"/>
  <c r="C258" i="4"/>
  <c r="C265" i="4"/>
  <c r="C267" i="4"/>
  <c r="C283" i="4"/>
  <c r="C298" i="4"/>
  <c r="C305" i="4"/>
  <c r="F311" i="4"/>
  <c r="F312" i="4"/>
  <c r="F313" i="4"/>
  <c r="C314" i="4"/>
  <c r="C327" i="4"/>
  <c r="C351" i="4"/>
  <c r="C355" i="4"/>
  <c r="C359" i="4"/>
  <c r="C363" i="4"/>
  <c r="C384" i="4"/>
  <c r="C391" i="4"/>
  <c r="C396" i="4"/>
  <c r="C401" i="4"/>
  <c r="C403" i="4"/>
  <c r="C413" i="4"/>
  <c r="C418" i="4"/>
  <c r="C445" i="4"/>
  <c r="F451" i="4"/>
  <c r="C456" i="4"/>
  <c r="F464" i="4"/>
  <c r="F465" i="4"/>
  <c r="C468" i="4"/>
  <c r="C472" i="4"/>
  <c r="C476" i="4"/>
  <c r="C478" i="4"/>
  <c r="B881" i="4" s="1"/>
  <c r="F487" i="4"/>
  <c r="C488" i="4"/>
  <c r="F495" i="4"/>
  <c r="F528" i="4" s="1"/>
  <c r="F496" i="4"/>
  <c r="C497" i="4"/>
  <c r="F502" i="4"/>
  <c r="F503" i="4"/>
  <c r="C504" i="4"/>
  <c r="F508" i="4"/>
  <c r="F509" i="4"/>
  <c r="F510" i="4"/>
  <c r="C511" i="4"/>
  <c r="F515" i="4"/>
  <c r="F516" i="4"/>
  <c r="F517" i="4"/>
  <c r="C518" i="4"/>
  <c r="F529" i="4"/>
  <c r="C532" i="4"/>
  <c r="C540" i="4"/>
  <c r="C547" i="4"/>
  <c r="C555" i="4"/>
  <c r="C560" i="4"/>
  <c r="C565" i="4"/>
  <c r="C569" i="4"/>
  <c r="C573" i="4"/>
  <c r="C577" i="4"/>
  <c r="C579" i="4"/>
  <c r="F589" i="4"/>
  <c r="C590" i="4"/>
  <c r="F597" i="4"/>
  <c r="F598" i="4" s="1"/>
  <c r="C599" i="4"/>
  <c r="F605" i="4"/>
  <c r="F606" i="4"/>
  <c r="C607" i="4"/>
  <c r="F612" i="4"/>
  <c r="F613" i="4"/>
  <c r="C614" i="4"/>
  <c r="F619" i="4"/>
  <c r="F620" i="4"/>
  <c r="C621" i="4"/>
  <c r="F631" i="4"/>
  <c r="C636" i="4"/>
  <c r="C645" i="4"/>
  <c r="C652" i="4"/>
  <c r="C660" i="4"/>
  <c r="C665" i="4"/>
  <c r="C670" i="4"/>
  <c r="C674" i="4"/>
  <c r="C678" i="4"/>
  <c r="C682" i="4"/>
  <c r="C684" i="4"/>
  <c r="F694" i="4"/>
  <c r="C695" i="4"/>
  <c r="F702" i="4"/>
  <c r="F703" i="4"/>
  <c r="C704" i="4"/>
  <c r="F713" i="4"/>
  <c r="F740" i="4" s="1"/>
  <c r="F714" i="4"/>
  <c r="C715" i="4"/>
  <c r="F720" i="4"/>
  <c r="F741" i="4" s="1"/>
  <c r="F721" i="4"/>
  <c r="C722" i="4"/>
  <c r="F727" i="4"/>
  <c r="F728" i="4" s="1"/>
  <c r="C729" i="4"/>
  <c r="C744" i="4"/>
  <c r="C753" i="4"/>
  <c r="C757" i="4"/>
  <c r="C765" i="4"/>
  <c r="C770" i="4"/>
  <c r="C775" i="4"/>
  <c r="C779" i="4"/>
  <c r="C783" i="4"/>
  <c r="C787" i="4"/>
  <c r="C789" i="4"/>
  <c r="C803" i="4"/>
  <c r="C808" i="4"/>
  <c r="C811" i="4"/>
  <c r="C821" i="4"/>
  <c r="B892" i="4" s="1"/>
  <c r="C831" i="4"/>
  <c r="C837" i="4"/>
  <c r="C841" i="4"/>
  <c r="C848" i="4"/>
  <c r="C850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C865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3" i="4"/>
  <c r="B884" i="4"/>
  <c r="B885" i="4"/>
  <c r="B886" i="4"/>
  <c r="B887" i="4"/>
  <c r="B888" i="4"/>
  <c r="C889" i="4"/>
  <c r="B891" i="4"/>
  <c r="B894" i="4"/>
  <c r="B895" i="4"/>
  <c r="B896" i="4"/>
  <c r="B897" i="4"/>
  <c r="B898" i="4"/>
  <c r="B899" i="4"/>
</calcChain>
</file>

<file path=xl/sharedStrings.xml><?xml version="1.0" encoding="utf-8"?>
<sst xmlns="http://schemas.openxmlformats.org/spreadsheetml/2006/main" count="1501" uniqueCount="451">
  <si>
    <t>U</t>
  </si>
  <si>
    <t>CACHET DE L'ENTREPRISE</t>
  </si>
  <si>
    <t>TOTAL PSE 6.01 en € TTC</t>
  </si>
  <si>
    <t>TVA 20 %</t>
  </si>
  <si>
    <t xml:space="preserve">TOTAL PSE 6.01 en € H.T. </t>
  </si>
  <si>
    <t>ens</t>
  </si>
  <si>
    <t>Contrat de maintenance suivant CCTP</t>
  </si>
  <si>
    <t>-</t>
  </si>
  <si>
    <t>6.01 - Contrat de maintenance chauffage / ventilation</t>
  </si>
  <si>
    <t>6 - PRESTATION SUPPLEMENTAIRE EVENTUELLE - PSE</t>
  </si>
  <si>
    <t>TOTAL GENERAL en € TTC</t>
  </si>
  <si>
    <t>TOTAL GENERAL en € HT</t>
  </si>
  <si>
    <t>PM</t>
  </si>
  <si>
    <t>RECAPITULATIF</t>
  </si>
  <si>
    <t xml:space="preserve">comptes rendus de synthèse </t>
  </si>
  <si>
    <t xml:space="preserve">élaboration des plans de synthèse </t>
  </si>
  <si>
    <t>élaboration des PAC (Plan d'Atelier Chantier)</t>
  </si>
  <si>
    <t>notes de calculs selon CCTP</t>
  </si>
  <si>
    <t>5.04 - Documents d'exécution - Cellule de synthèse</t>
  </si>
  <si>
    <t>mise en route, essais, réglages  de l'ensemble des installations</t>
  </si>
  <si>
    <t>5.03 - Autocontrôle de l'entreprise</t>
  </si>
  <si>
    <t>essais de mise en température</t>
  </si>
  <si>
    <t>essais des appareils mécaniques, électromécaniques ou électroniques</t>
  </si>
  <si>
    <t>essais des dispositifs de sécurité et d'alarme</t>
  </si>
  <si>
    <t>essais de plomberie, de chauffage et de ventilation - essais d'étanchéité et d'isolement</t>
  </si>
  <si>
    <t>5.02 - Essais et vérifications des installations</t>
  </si>
  <si>
    <t>Dossier des ouvrages exécutés</t>
  </si>
  <si>
    <t>notices explicatives de fonctionnement de l'installation, suivant CCTP</t>
  </si>
  <si>
    <t>plans de récolement, suivant CCTP</t>
  </si>
  <si>
    <t>notices techniques et certificats de garantie du matériel installé, suivant CCTP</t>
  </si>
  <si>
    <t>mise en route, les réglages et équilibrages, suivant CCTP</t>
  </si>
  <si>
    <t>percement, scellement, rebouchage suivant CCTP</t>
  </si>
  <si>
    <t>5.01 - Travaux divers</t>
  </si>
  <si>
    <t>5 - PRESCRIPTIONS DIVERSES</t>
  </si>
  <si>
    <t>Etiquettes, câbles, colliers, mise à la terre....</t>
  </si>
  <si>
    <t>Mises en service de la régulation suivant CCTP.</t>
  </si>
  <si>
    <t>Liaisons électriques entre tous les accessoires décrits dans le CCTP en multipaire, passage sous fourreau de protection.</t>
  </si>
  <si>
    <t>Se reprendre sur la prise RJ en attente dans la sous-station de chauffage</t>
  </si>
  <si>
    <t>Ensemble d'extension de GTB complet de chez WIT par un intégrateur certifié WIT intégrant l'ensemble des points notés suivant CCTP</t>
  </si>
  <si>
    <t>4 - PRESCRIPTIONS TECHNIQUES GESTION TECHNIQUE DU BATIMENT</t>
  </si>
  <si>
    <t>sujétions de supportage de la hotte au plancher haut</t>
  </si>
  <si>
    <t>hottes d'extraction motorisée à recyclage de marque SAUTER ou équivalent, suivant CCTP</t>
  </si>
  <si>
    <t>3.05 - Hotte à recyclage</t>
  </si>
  <si>
    <t>Autocontrôle des installations suivant CCTP</t>
  </si>
  <si>
    <t>Nettoyage de l'installation suivant CCTP</t>
  </si>
  <si>
    <t>Raccords divers, ruban adhésif aluminium, té à 90°, coude à 90°, etc..</t>
  </si>
  <si>
    <t>u</t>
  </si>
  <si>
    <t>Manchette de pose en tôle d'acier galvanisé.</t>
  </si>
  <si>
    <t>Bouche VIM ou équivalent type AUREA 125 suivant CCTP</t>
  </si>
  <si>
    <t>ml</t>
  </si>
  <si>
    <t>gaine de liaison de marque FRANCE AIR type Phoni-Flex épaisseur 50mm</t>
  </si>
  <si>
    <t>Clapet anti-retour CAR Ø 125 de chez VIM ou équivalent</t>
  </si>
  <si>
    <t>m²</t>
  </si>
  <si>
    <t>Calorifuge extérieure FIB AIR ISOL marque France AIR ou équivalent épaisseur 25mm</t>
  </si>
  <si>
    <t>gaine en acier galvanisé circulaire, compris raccords, supports, pièces de transformation, étanchéité</t>
  </si>
  <si>
    <t>Plenum indepandant sur la grille extérieur d'amenée d'air de la CTA</t>
  </si>
  <si>
    <t>3.04 - Amenée d’air statique local VDI</t>
  </si>
  <si>
    <t>- autocontrôle des installations suivant CCTP</t>
  </si>
  <si>
    <t>3.03.14 - Autocontrôle</t>
  </si>
  <si>
    <t>- nettoyage de l'installation suivant CCTP</t>
  </si>
  <si>
    <t>3.03.13 - Nettoyage des réseaux</t>
  </si>
  <si>
    <t>raccordement électrique de la CTA compris équipements et accessoires depuis les attentes de l'électricien suivant CCTP</t>
  </si>
  <si>
    <t>3.03.12 - Raccordements électriques</t>
  </si>
  <si>
    <t>Exutoire circulaire de marque VIM type CT PEINT Ø400, couleur RAL au choix de l'architecte suivant CCTP (pose à la charge du couvreur)</t>
  </si>
  <si>
    <r>
      <t>Plenum de raccordement en acier galva</t>
    </r>
    <r>
      <rPr>
        <b/>
        <sz val="10"/>
        <rFont val="Calibri"/>
        <family val="2"/>
        <scheme val="minor"/>
      </rPr>
      <t xml:space="preserve"> isolé</t>
    </r>
    <r>
      <rPr>
        <sz val="10"/>
        <rFont val="Calibri"/>
        <family val="2"/>
        <scheme val="minor"/>
      </rPr>
      <t xml:space="preserve"> par 25mm de laine de verre pour raccordement sur l'exutoire suivant CCTP</t>
    </r>
  </si>
  <si>
    <t>3.03.11 - Rejet d’air vicié</t>
  </si>
  <si>
    <r>
      <t>Plenum de raccordement en acier galva</t>
    </r>
    <r>
      <rPr>
        <b/>
        <sz val="10"/>
        <rFont val="Calibri"/>
        <family val="2"/>
        <scheme val="minor"/>
      </rPr>
      <t xml:space="preserve"> isolé</t>
    </r>
    <r>
      <rPr>
        <sz val="10"/>
        <rFont val="Calibri"/>
        <family val="2"/>
        <scheme val="minor"/>
      </rPr>
      <t xml:space="preserve"> par 25mm de laine de verre pour raccordement sur la prise d'air neuf compris traitement thermique complet suivant CCTP</t>
    </r>
  </si>
  <si>
    <t>Grille extérieure pare pluie avec grillage antivolatile + cadre de scellement, type GMAA 80 - 1000x500 ht suivant CCTP marque VIM ou équivalent</t>
  </si>
  <si>
    <t>3.03.10 - Prise d’air neuf</t>
  </si>
  <si>
    <t>Livraison avec filtres de rechange suivant CCTP</t>
  </si>
  <si>
    <t>mise en service par le constructeur</t>
  </si>
  <si>
    <t>plots antivibratiles pour CTA</t>
  </si>
  <si>
    <t>manchettes souples M0 pour CTA</t>
  </si>
  <si>
    <t>centrale de traitement d'air de marque VIM type CADO Integral 25 VT, batterie eau chaude, batterie froide externe, complète suivant CCTP</t>
  </si>
  <si>
    <t>3.03.09 - Centrale de traitement d’air double flux</t>
  </si>
  <si>
    <t>Sans objet</t>
  </si>
  <si>
    <t>3.03.08 - Registre bi-débits</t>
  </si>
  <si>
    <t>percements et rebouchages suivant CCTP</t>
  </si>
  <si>
    <t>solin et étanchéité en traverses de parois</t>
  </si>
  <si>
    <t>Piège à sons VIM Rectangulaire à la reprise suivant CCTP</t>
  </si>
  <si>
    <t>Piège à sons VIM Rectangulaire au soufflage suivant CCTP</t>
  </si>
  <si>
    <t>Piège à sons VIM Rectangulaire air neuf suivant CCTP</t>
  </si>
  <si>
    <t>piège à sons VIM Optimum 100 - l=1000 - Ø400</t>
  </si>
  <si>
    <t>3.03.07 - Pièges à son</t>
  </si>
  <si>
    <t xml:space="preserve">rebouchage des parois au droit des traversées des gaines </t>
  </si>
  <si>
    <t>Calorifuge extérieure FIB AIR ISOL marque France AIR ou équivalent épaisseur 25mm (Air neuf et Rejet d'air vicié)</t>
  </si>
  <si>
    <t>. Ø 160</t>
  </si>
  <si>
    <t>. Ø 125</t>
  </si>
  <si>
    <t>gaine de liaison de marque FRANCE AIR type Phoni-Flex ep 25mm</t>
  </si>
  <si>
    <t>. Ø 400</t>
  </si>
  <si>
    <t>. Ø 315</t>
  </si>
  <si>
    <t>. Ø 250</t>
  </si>
  <si>
    <t>. Ø 200</t>
  </si>
  <si>
    <t>gaine en acier galvanisé circulaire, compris raccords, supports, pièces de transformation, trappes de visite, étanchéité :</t>
  </si>
  <si>
    <t>3.03.06 - Gaines de ventilation</t>
  </si>
  <si>
    <t xml:space="preserve">manchettes de raccordement </t>
  </si>
  <si>
    <t>registre de réglage RDR suivant CCTP</t>
  </si>
  <si>
    <t>couleur RAL au choix de l'architecte suivant CCTP</t>
  </si>
  <si>
    <t>Grille VIM type DABR GD 81 Nu</t>
  </si>
  <si>
    <t>3.03.05 - Grilles de soufflage (débits &gt; 90m³/h)</t>
  </si>
  <si>
    <t>3.03.04 - Grilles d’extraction (débits &gt; 90m³/h)</t>
  </si>
  <si>
    <t>Registre de réglage RDR suivant CCTP</t>
  </si>
  <si>
    <t xml:space="preserve">Manchettes de raccordement </t>
  </si>
  <si>
    <t>. 90 m³/h</t>
  </si>
  <si>
    <t>. 75 m³/h</t>
  </si>
  <si>
    <t>. 60 m³/h</t>
  </si>
  <si>
    <t>. 50 m³/h</t>
  </si>
  <si>
    <t>. 30 m³/h</t>
  </si>
  <si>
    <t>Bouche VIM ou équivalent type AUREA suivant CCTP</t>
  </si>
  <si>
    <t>3.03.03 - Bouches de soufflage (débits ≤ 90m³/h)</t>
  </si>
  <si>
    <t>3.03.02 - Bouches d'extraction (débits ≤ 90m³/h)</t>
  </si>
  <si>
    <t>. 45 m³/h</t>
  </si>
  <si>
    <t>. 15 m³/h</t>
  </si>
  <si>
    <t>Bouche autoréglable VIM ou équivalent type ALIZE suivant CCTP</t>
  </si>
  <si>
    <t>3.03.01 - Bouches d'extraction sanitaires</t>
  </si>
  <si>
    <t>3.03 - VDC 03 : R+1</t>
  </si>
  <si>
    <t>3.02.14 - Autocontrôle</t>
  </si>
  <si>
    <t>3.02.13 - Nettoyage des réseaux</t>
  </si>
  <si>
    <t>3.02.12 - Raccordements électriques</t>
  </si>
  <si>
    <t>Exutoire circulaire de marque VIM type CT PEINT Ø315, couleur RAL au choix de l'architecte suivant CCTP (pose à la charge du couvreur)</t>
  </si>
  <si>
    <t>3.02.11 - Rejet d’air vicié</t>
  </si>
  <si>
    <t>3.02.10 - Prise d’air neuf</t>
  </si>
  <si>
    <t>centrale de traitement d'air de marque VIM type CADO Integral 19 VT, batterie eau chaude, batterie froide externe, complète suivant CCTP</t>
  </si>
  <si>
    <t>3.02.09 - Centrale de traitement d’air double flux</t>
  </si>
  <si>
    <t>Raccordement électrique sur câble laissé en attente par le lot Elec</t>
  </si>
  <si>
    <t>Liaisons électriques</t>
  </si>
  <si>
    <t>Détecteur de présence suivant CCTP</t>
  </si>
  <si>
    <t>Registre bi-débit RMME Ø 200 suivant CCTP</t>
  </si>
  <si>
    <t>3.02.08 - Registre bi-débits</t>
  </si>
  <si>
    <t>Piège à sons VIM Rectangulaire au rejet d'air vicié suivant CCTP</t>
  </si>
  <si>
    <t>3.02.07 - Pièges à son</t>
  </si>
  <si>
    <t>3.02.06 - Gaines de ventilation</t>
  </si>
  <si>
    <t>3.02.05 - Grilles de soufflage (débits &gt; 90m³/h)</t>
  </si>
  <si>
    <t>3.02.04 - Grilles d’extraction (débits &gt; 90m³/h)</t>
  </si>
  <si>
    <t>3.02.03 - Bouches de soufflage (débits ≤ 90m³/h)</t>
  </si>
  <si>
    <t>3.02.02 - Bouches d'extraction (débits ≤ 90m³/h)</t>
  </si>
  <si>
    <t>3.02.01 - Bouches d'extraction sanitaires</t>
  </si>
  <si>
    <t>3.02 - VDC 02 : RDC proche Sous-station</t>
  </si>
  <si>
    <t>3.01.14 - Autocontrôle</t>
  </si>
  <si>
    <t>3.01.13 - Nettoyage des réseaux</t>
  </si>
  <si>
    <t>3.01.12 - Raccordements électriques</t>
  </si>
  <si>
    <t>3.01.11 - Rejet d’air vicié</t>
  </si>
  <si>
    <t>3.01.10 - Prise d’air neuf</t>
  </si>
  <si>
    <t>3.01.09 - Centrale de traitement d’air double flux</t>
  </si>
  <si>
    <t>3.01.08 - Registre bi-débits</t>
  </si>
  <si>
    <t>piège à sons VIM Optimum 100 - l=1000 - Ø315</t>
  </si>
  <si>
    <t>3.01.07 - Pièges à son</t>
  </si>
  <si>
    <t>3.01.06 - Gaines de ventilation</t>
  </si>
  <si>
    <t>3.01.05 - Grilles de soufflage (débits &gt; 90m³/h)</t>
  </si>
  <si>
    <t>3.01.04 - Grilles d’extraction (débits &gt; 90m³/h)</t>
  </si>
  <si>
    <t>3.01.03 - Bouches de soufflage (débits ≤ 90m³/h)</t>
  </si>
  <si>
    <t>3.01.02 - Bouches d'extraction (débits ≤ 90m³/h)</t>
  </si>
  <si>
    <t>3.01.01 - Bouches d'extraction sanitaires</t>
  </si>
  <si>
    <t>3.01 - VDC 01 : RDC proche bureaux/patouille</t>
  </si>
  <si>
    <t>3. VENTILATION</t>
  </si>
  <si>
    <t>2.13 - Autocontrôle</t>
  </si>
  <si>
    <t>Fourniture et mis en place de deux fourreaux PVC Ø 250</t>
  </si>
  <si>
    <t>2.12 - Fourreau en attente pour Détente directe dans le futur</t>
  </si>
  <si>
    <t xml:space="preserve"> </t>
  </si>
  <si>
    <t>Câblage de l'ensemble (BUS)</t>
  </si>
  <si>
    <t>Système d'adressage</t>
  </si>
  <si>
    <t>Moteur de vanne proportionele SK</t>
  </si>
  <si>
    <t>Sonde d'ambiance RS par pièce</t>
  </si>
  <si>
    <t>Régulation Thermozyklus pour chaque local selon CCTP</t>
  </si>
  <si>
    <t>2.11 - Régulation</t>
  </si>
  <si>
    <t>2.10 -Tableau des émetteurs</t>
  </si>
  <si>
    <t>Essais, mise en service</t>
  </si>
  <si>
    <t>Fixation</t>
  </si>
  <si>
    <t>Isolation périphérique</t>
  </si>
  <si>
    <t>Cartouche thermostatique pour les pièces humides CTH18</t>
  </si>
  <si>
    <t>Pour chaque boucle : débitmètres/termomètre autonettoyant</t>
  </si>
  <si>
    <t>Collecteurs préfabriqués complets aller et retour avec robinets d'isolement, barres de fixation, barres d'assemblage, set de montage, fixations universelles, robinets de réglages, robinet de vidange, purgeurs manuels suivant CCTP.</t>
  </si>
  <si>
    <t>Tube polyéthylène réticulé BAO Ø12x1,1</t>
  </si>
  <si>
    <t>Système Thermacome ou équivalent</t>
  </si>
  <si>
    <t>2.09 - Plancher chauffant réversible</t>
  </si>
  <si>
    <t>Colliers de supportages isolés suivant CCTP</t>
  </si>
  <si>
    <t>Raccords divers, soudures, fixations.....</t>
  </si>
  <si>
    <t>Purgeur d'air automatique type ZUT 15 de chez PNEUMATEX en partie haute isolable par vanne ¼ de tour</t>
  </si>
  <si>
    <t>. DN 15</t>
  </si>
  <si>
    <t>. DN 32</t>
  </si>
  <si>
    <t>Vanne de réglage marque TA HYDRONICS ou équivalente type STAD OU STAF suivant CCTP de:</t>
  </si>
  <si>
    <t>Identification des réseaux</t>
  </si>
  <si>
    <t>Raccords divers, feuillard ciselé en tôle aluminium…</t>
  </si>
  <si>
    <t>. DN 20</t>
  </si>
  <si>
    <t>. DN 25</t>
  </si>
  <si>
    <t>. DN 40</t>
  </si>
  <si>
    <t>vanne ¼ de tour à boisseau sphérique</t>
  </si>
  <si>
    <t>Supports isolants avec noyaux isolants</t>
  </si>
  <si>
    <t>. Ø 16 x 1</t>
  </si>
  <si>
    <t>. Ø 18 x 1</t>
  </si>
  <si>
    <t>. Ø 22 x 1</t>
  </si>
  <si>
    <t>. Ø 28 x 1</t>
  </si>
  <si>
    <t>. Ø 32 x 1</t>
  </si>
  <si>
    <t>. Ø 42 x 1</t>
  </si>
  <si>
    <t>. Ø 52 x 1</t>
  </si>
  <si>
    <r>
      <t xml:space="preserve">tube cuivre traité anticorrosion compris supports, raccords, fourreaux, soudures, </t>
    </r>
    <r>
      <rPr>
        <b/>
        <sz val="10"/>
        <rFont val="Calibri"/>
        <family val="2"/>
        <scheme val="minor"/>
      </rPr>
      <t>isolation classe 4 pour réseaux chaud et froid</t>
    </r>
    <r>
      <rPr>
        <sz val="10"/>
        <rFont val="Calibri"/>
        <family val="2"/>
        <scheme val="minor"/>
      </rPr>
      <t xml:space="preserve"> suivant CCTP:</t>
    </r>
  </si>
  <si>
    <t>2.08 - Distributions intérieures chauffage / geocooling</t>
  </si>
  <si>
    <t>Schéma de principe</t>
  </si>
  <si>
    <t>2.07 - Schéma de principe</t>
  </si>
  <si>
    <t>raccordement GTB suivant CCTP</t>
  </si>
  <si>
    <t>ensemble d'avertissement défaut, complet suivant CCTP</t>
  </si>
  <si>
    <t>schéma de câblage électrique</t>
  </si>
  <si>
    <t>raccordement à la terre suivant CCTP</t>
  </si>
  <si>
    <t>percements et rebouchages complets suivant CCTP</t>
  </si>
  <si>
    <t>câblage repérage</t>
  </si>
  <si>
    <t>armoire électrique complète suivant CCTP</t>
  </si>
  <si>
    <t>2.06 - Armoire électrique du local technique</t>
  </si>
  <si>
    <t>consignes de marche et d'entretien</t>
  </si>
  <si>
    <t>Schéma hydraulique en local technique</t>
  </si>
  <si>
    <t>2.05.13 - Équipements divers local technique chauffage/geocooling</t>
  </si>
  <si>
    <t>Fléchage clair par étiquette.</t>
  </si>
  <si>
    <t>étiquettes, repérage aux couleurs conventionnelles</t>
  </si>
  <si>
    <t>2.05.12 - Identification des réseaux</t>
  </si>
  <si>
    <t>Analyse d'eau suivant CCTP</t>
  </si>
  <si>
    <t>Remplissage par UN traitement préventif de chez BWT type SOLUTECH</t>
  </si>
  <si>
    <t>Rinçage et désembouage par un nettoyant de chez BWT type SOLUTECH</t>
  </si>
  <si>
    <t>2.05.11 - Rinçage/désembouage</t>
  </si>
  <si>
    <t>Finition PVC Isogénopack</t>
  </si>
  <si>
    <t>Manteaux isolants pour les points singuliers</t>
  </si>
  <si>
    <r>
      <t xml:space="preserve">tube cuivre traité anticorrosion compris supports, raccords, fourreaux, soudures, </t>
    </r>
    <r>
      <rPr>
        <b/>
        <sz val="10"/>
        <rFont val="Calibri"/>
        <family val="2"/>
        <scheme val="minor"/>
      </rPr>
      <t>isolation classe 4 en coquilles spéciale réseaux d'eau glacée (captage)</t>
    </r>
    <r>
      <rPr>
        <sz val="10"/>
        <rFont val="Calibri"/>
        <family val="2"/>
        <scheme val="minor"/>
      </rPr>
      <t xml:space="preserve"> suivant CCTP:</t>
    </r>
  </si>
  <si>
    <t>Ø 101,6x3,6</t>
  </si>
  <si>
    <t>Ø 76.1x2.9</t>
  </si>
  <si>
    <r>
      <t xml:space="preserve">Tube acier noir  conforme à la norme EN 10216-1 </t>
    </r>
    <r>
      <rPr>
        <b/>
        <sz val="10"/>
        <rFont val="Calibri"/>
        <family val="2"/>
        <scheme val="minor"/>
      </rPr>
      <t xml:space="preserve">isolation classe 4 en coquilles spéciale réseaux d'eau glacée </t>
    </r>
    <r>
      <rPr>
        <sz val="10"/>
        <rFont val="Calibri"/>
        <family val="2"/>
        <scheme val="minor"/>
      </rPr>
      <t>pour réseaux EG, change over et captagesuivant CCTP:</t>
    </r>
  </si>
  <si>
    <t>Bouteille de découplage</t>
  </si>
  <si>
    <t>Identification des vannes</t>
  </si>
  <si>
    <t>2.05.10 - Distribution en local technique chauffage/geocooling</t>
  </si>
  <si>
    <t>Compteur IMESYS série CONTO suivant CCTP à reprendre sur la GTC (Modbus)</t>
  </si>
  <si>
    <t>2.05.09 - Compteurs d’énergie électrique</t>
  </si>
  <si>
    <t>Compteur CALEC ST de chez INTEGRA METERING suivant CCTP à reprendre sur la GTC (Modbus)</t>
  </si>
  <si>
    <t>2.05.08 - Compteurs d’énergie côté champ de sonde</t>
  </si>
  <si>
    <t>Compteur SHARKY suivant CCTP de marque DIEHL ou équivalent à reprendre sur la GTC (Modbus)</t>
  </si>
  <si>
    <t>2.05.07 - Compteurs d’énergie</t>
  </si>
  <si>
    <t>Vanne 3 voies à secteur BELIMO en Modbus (géocooling)</t>
  </si>
  <si>
    <t>Accessoires divers, supportages, tuges filteés, mupro, etc..</t>
  </si>
  <si>
    <t>DN 50</t>
  </si>
  <si>
    <t>DN 32</t>
  </si>
  <si>
    <t>Filtre à tamis marque SOCLA ou équivalent de:</t>
  </si>
  <si>
    <t>Clapet anti retour marque SOCLA ou équivalent de:</t>
  </si>
  <si>
    <t>DN 65</t>
  </si>
  <si>
    <t>Vanne de réglage marque TA HYDRONICS ou équivalente type STAD ou STAF suivant CCTP de:</t>
  </si>
  <si>
    <t>Vanne de réglage marque TA HYDRONICS ou équivalente type STAD ou STAF adaptée à l'eau glycolé (captage)</t>
  </si>
  <si>
    <t>Vanne d'isolement à passage intégral, marque SFERACO ou équivalent type 1160 à papillon, de:</t>
  </si>
  <si>
    <t>Vanne d'isolement à passage intégral, marque SFERACO ou équivalent type 509-A, de:</t>
  </si>
  <si>
    <t>Vanne d'isolement à passage intégral, marque SFERACO ou équivalent adaptée à l'eau glycolé (captage)</t>
  </si>
  <si>
    <t>2.05.06 - Accessoires</t>
  </si>
  <si>
    <t>Etc.</t>
  </si>
  <si>
    <t>Vanne 3 voies à secteur BELIMO en Modbus</t>
  </si>
  <si>
    <t>Ordre de marche de l'appoint dans les ballons (secours)</t>
  </si>
  <si>
    <t>Communication avec les PAC</t>
  </si>
  <si>
    <t>Sonde des ballons compris doigt de gants</t>
  </si>
  <si>
    <t>Sondes CH compris doigt de gants</t>
  </si>
  <si>
    <t>Sonde extérieure</t>
  </si>
  <si>
    <t>Régulation des circuits complète comprenant :</t>
  </si>
  <si>
    <t xml:space="preserve">câble bus de liaison avec fourreau </t>
  </si>
  <si>
    <t>Armoire électrique de régulation en LT chauffage</t>
  </si>
  <si>
    <t>Régulation complète de chez WIT</t>
  </si>
  <si>
    <t>2.05.05 - Régulation</t>
  </si>
  <si>
    <t>Module CIM de chez GRUNDFOS ou équivalent suivant CCTP</t>
  </si>
  <si>
    <t>Manchons antivibratiles selon CCTP</t>
  </si>
  <si>
    <t>Coquille d'isolation post formé</t>
  </si>
  <si>
    <t>Pompe double électronique marque GRUNDFOS ou équivalent, Magna 3 D 32-100</t>
  </si>
  <si>
    <t>Pompe double électronique marque GRUNDFOS ou équivalent, Magna 3 D 50-150</t>
  </si>
  <si>
    <t>Pompe simple électronique marque GRUNDFOS ou équivalent, Magna 3 D 50-100</t>
  </si>
  <si>
    <t>2.05.04 - Pompes de circulation</t>
  </si>
  <si>
    <t>Ø 33x42</t>
  </si>
  <si>
    <t>Collecte des eaux de vidange sous tube acier noir :</t>
  </si>
  <si>
    <t>Vanne de vidange des collecteurs DN 15.</t>
  </si>
  <si>
    <t>2.05.03 - Evacuation des eaux de vidange</t>
  </si>
  <si>
    <t>Etiquetage des départs et des vannes</t>
  </si>
  <si>
    <t>Robinet de puisage</t>
  </si>
  <si>
    <t>Analyse d'eau</t>
  </si>
  <si>
    <t>Etiquetage des produits de dosage à l'installation selon l'analyse d'eau</t>
  </si>
  <si>
    <t>Manomètre gradué 0/4 bars marque SFERACO ou équivalent type 1613, Ø 63, avec raccord DN 12 et avec robinet d'arrêt poussoir</t>
  </si>
  <si>
    <t>Bout injection FLAMCO 50 litres complète avec vannes d'isolements</t>
  </si>
  <si>
    <t xml:space="preserve">Système de remplissage des circuits en eau adoucie type Aqa Therm </t>
  </si>
  <si>
    <t>vannes d'isolement 1/4 de tour à passage intégral DN 20</t>
  </si>
  <si>
    <t>Disconnecteur à zone de pression réduite controlable type BA 2760 DN 20</t>
  </si>
  <si>
    <t>compteur divisionnaire avec report Mbus DN 20</t>
  </si>
  <si>
    <t>filtre à tamis avec robinet de rinçage DN 20</t>
  </si>
  <si>
    <t>robinet d'arrêt général à boisseau sphérique à passage intégral avec robinet de purge DN 20</t>
  </si>
  <si>
    <t>2.05.02 - Alimentation en eau des circuits chauffage</t>
  </si>
  <si>
    <t>Purgeur d'air automatique type ZUT 25 de chez PNEUMATEX ou équivalent à chaque point haut de l'installation de chauffage  isolable par vanne ¼ de tour.</t>
  </si>
  <si>
    <t>Sonde de température compris doigt de gant</t>
  </si>
  <si>
    <t>Thermomètre, plongeur et doigt de gant.</t>
  </si>
  <si>
    <t>Tube acier noir Ø 33x42</t>
  </si>
  <si>
    <t>Groupe de raccordement.</t>
  </si>
  <si>
    <t>Vase d'expansion à membrane Flamco 110/1,5</t>
  </si>
  <si>
    <t>Soupape de sûreté FLAMCO ou équivalent série Prescor 320-1' avec entonnoir de mise à l'égout et siphon.</t>
  </si>
  <si>
    <t>Filtre magnétique MAG'net EVO de chez ATLANTIC complet suivant CCTP</t>
  </si>
  <si>
    <t>Séparateur d'air CALEFFI type DISCAL 551 DN65</t>
  </si>
  <si>
    <t>Pressostat de manque d'eau + lyre Ø ½'' marque SFERACO ou équivalent</t>
  </si>
  <si>
    <t>2.05.01 - Expansion et sécurité</t>
  </si>
  <si>
    <t>2.05 - Travaux en local technique chauffage</t>
  </si>
  <si>
    <t>Coupure des systèmes frigo en cas d'alarme sonore</t>
  </si>
  <si>
    <t>Relai temporisé sur le manque de débit du ventilateur</t>
  </si>
  <si>
    <t>Asservissement de l'alarme (Détection gaz, manque de débit ventil)</t>
  </si>
  <si>
    <t>Fourniture et mise en place d’une alarme sonore.</t>
  </si>
  <si>
    <t>2.04.03 - Alarme sonore</t>
  </si>
  <si>
    <t>Etiquetages</t>
  </si>
  <si>
    <t>Commande de coupure de ventilation</t>
  </si>
  <si>
    <t>Commande de coupure des systèmes frigo</t>
  </si>
  <si>
    <t>Coffret de sécurité d’urgence extérieur Hager type VE109A IP55</t>
  </si>
  <si>
    <t>Coffret de sécurité d’urgence intérieur Hager type VE109A</t>
  </si>
  <si>
    <t>2.04.02 -  Interrupteur d’urgence à distance et interrupteur de ventilation</t>
  </si>
  <si>
    <t>Asservissement au ventilateur (Thermotat, éclairage, détection gaz, commande d'urgence)</t>
  </si>
  <si>
    <t>Détecteur de fuite pour R410A</t>
  </si>
  <si>
    <t>Thermostat d'ambiance</t>
  </si>
  <si>
    <t>Raccordement électrique du ventilateur</t>
  </si>
  <si>
    <t>support antivibratile</t>
  </si>
  <si>
    <t>ventilateur VENT ECOWATT 160 suivant CCTP</t>
  </si>
  <si>
    <t>manchette souple MO de raccordement</t>
  </si>
  <si>
    <t>piège à sons VIM circulaires à BULBE</t>
  </si>
  <si>
    <t>Exutoire circulaire de marque VIM type CT PEINT Ø160, couleur RAL au choix de l'architecte suivant CCTP (pose à la charge du couvreur)</t>
  </si>
  <si>
    <r>
      <t>Plenum de raccordement en acier galva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pour raccordement sur l'exutoire suivant CCTP</t>
    </r>
  </si>
  <si>
    <t>Application d'une couche de peinture sur la grille après accord de la couleur avec le Maître d'Œuvre.</t>
  </si>
  <si>
    <t>Grille pare pluie en aluminium type GMAA80 de marque VIM, taille 400x400 ou équivalent avec grillage antivolatile en contre cadre en tôle d'acier galvanisée compris percement du mur extérieur</t>
  </si>
  <si>
    <t>2.04.01 - Ventilation mécanique</t>
  </si>
  <si>
    <t>2.04 - Travaux en local technique liés à une PAC en local fermé (NF EN 378-3)</t>
  </si>
  <si>
    <t>Asservissement complet selon CCTP</t>
  </si>
  <si>
    <t>Sujétion de mise en œuvre</t>
  </si>
  <si>
    <t>Etanchéité de silicone sur le pourtour interne de la coquille afin d'éliminer les poches d'air et d'éviter la condensation</t>
  </si>
  <si>
    <t>Mode anti-condensation</t>
  </si>
  <si>
    <t>Pompe simple marque GRUNDFOS ou équivalent, MAGNA 3 50-180</t>
  </si>
  <si>
    <t xml:space="preserve">. Socle de montage </t>
  </si>
  <si>
    <t xml:space="preserve">. Set d'isolation IPP échangeur </t>
  </si>
  <si>
    <t xml:space="preserve">. Echangeur de rafraîchissement </t>
  </si>
  <si>
    <t>. Manager de rafraîchaichissement passif</t>
  </si>
  <si>
    <t>Echangeur de geocooling de marque Weischaupt ou équivalent suivant CCTP</t>
  </si>
  <si>
    <t>2.03 - Echangeur de Geocooling</t>
  </si>
  <si>
    <t>Doigts de gants et sondes</t>
  </si>
  <si>
    <t>Thermomètres</t>
  </si>
  <si>
    <t>Vanne de vidange</t>
  </si>
  <si>
    <t>Résistance électrique - 9 kW</t>
  </si>
  <si>
    <t>Ballon anti court cycle WES 300</t>
  </si>
  <si>
    <t>PV dce mise en service constructeur pour extension de garantie à 36 mois</t>
  </si>
  <si>
    <t>Mise en service réalisée par le constructeur ou son représentant direct</t>
  </si>
  <si>
    <t>Essais de fonctionnement et programmation</t>
  </si>
  <si>
    <t>Essais et mise en service suivant CCTP</t>
  </si>
  <si>
    <t>. Groupe de sécurité</t>
  </si>
  <si>
    <t>. Accessoires circuit primaire</t>
  </si>
  <si>
    <t>. Kit eau glycolé</t>
  </si>
  <si>
    <t>. Accessoires source de chaleur</t>
  </si>
  <si>
    <t>. Régulation</t>
  </si>
  <si>
    <t xml:space="preserve">Pompe à chaleur eau/eau Weischaupt WWP S 26 ID réversible complète: </t>
  </si>
  <si>
    <t>2.02 - Pompe à chaleur (Local PAC)</t>
  </si>
  <si>
    <t>2.01 - Pompe de la boucle d’eau (côté source)</t>
  </si>
  <si>
    <t>2. CHAUFFAGE</t>
  </si>
  <si>
    <t>1.11 - Autocontrôle</t>
  </si>
  <si>
    <t>Raccordement sur les attentes au sol</t>
  </si>
  <si>
    <t>Raccordement sur les attentes de l'étancheur</t>
  </si>
  <si>
    <t>Isolation phonique des réseaux encoffrés par 40 mm de laine minérale suivant CCTP</t>
  </si>
  <si>
    <t>. Ø 100 x 3,0</t>
  </si>
  <si>
    <t>tube PVC M1 pour réseaux séparatif compris supports, raccords, supports, colle, étanchéité, tampons complet suivant CCTP :</t>
  </si>
  <si>
    <t>1.10 - Evacuations eaux pluviales</t>
  </si>
  <si>
    <r>
      <t xml:space="preserve">Dévoiements </t>
    </r>
    <r>
      <rPr>
        <b/>
        <sz val="10"/>
        <rFont val="Calibri"/>
        <family val="2"/>
        <scheme val="minor"/>
      </rPr>
      <t>acoustique</t>
    </r>
    <r>
      <rPr>
        <sz val="10"/>
        <rFont val="Calibri"/>
        <family val="2"/>
        <scheme val="minor"/>
      </rPr>
      <t xml:space="preserve"> horizontaux isolés par coquilles ISOVER type U PIPE SECTION ALU</t>
    </r>
  </si>
  <si>
    <r>
      <t xml:space="preserve">Pied de chute </t>
    </r>
    <r>
      <rPr>
        <b/>
        <sz val="10"/>
        <rFont val="Calibri"/>
        <family val="2"/>
        <scheme val="minor"/>
      </rPr>
      <t>acoustique</t>
    </r>
    <r>
      <rPr>
        <sz val="10"/>
        <rFont val="Calibri"/>
        <family val="2"/>
        <scheme val="minor"/>
      </rPr>
      <t xml:space="preserve"> par coudes équipés de membrane élastomère CT88A</t>
    </r>
  </si>
  <si>
    <t>Percements et rebouchages complet suivant CCTP</t>
  </si>
  <si>
    <t xml:space="preserve">Chapeau de ventilation primaire complet suivant CCTP </t>
  </si>
  <si>
    <t>. Ø 100 x 3.2</t>
  </si>
  <si>
    <t>. Ø 40 x 3.2</t>
  </si>
  <si>
    <t>Tube PVC M1 pour réseaux séparatif compris supports, raccords, supports, colle, étanchéité, tampons complet suivant CCTP :</t>
  </si>
  <si>
    <t xml:space="preserve">1.09 - Evacuations eaux usées/ eaux vannes </t>
  </si>
  <si>
    <t xml:space="preserve">robinets de prélèvement d'échantillons d'eau Aquastrom P de chez Oventrop suivant CCTP </t>
  </si>
  <si>
    <t xml:space="preserve">analyse de l'eau complète suivant CCTP </t>
  </si>
  <si>
    <t>1.08 - Analyse des réseaux d’eau chaude sanitaire</t>
  </si>
  <si>
    <t>désinfection des réseaux de distribution d'eau potable suivant CCTP</t>
  </si>
  <si>
    <t>1.07 - Désinfection des réseaux</t>
  </si>
  <si>
    <t>mitigeur thermostatique de marque WATTS type miniMIXing, complet suivant CCTP</t>
  </si>
  <si>
    <t xml:space="preserve">raccord diélectrique </t>
  </si>
  <si>
    <t>raccordement électrique</t>
  </si>
  <si>
    <t>raccordement aux EU, compris entonnoir et siphon</t>
  </si>
  <si>
    <t>groupe de sécurité</t>
  </si>
  <si>
    <t>chauffe-eau électriques de marque ATLANTIC, complet suivant CCTP, volume 75 litres, 6 000 W</t>
  </si>
  <si>
    <t>1.06.02 - Production d’eau chaude avec stockage de 75 litres</t>
  </si>
  <si>
    <t>Sujestions de mise en œuvre</t>
  </si>
  <si>
    <t>Soupape de sécurité</t>
  </si>
  <si>
    <t>. CLAGE ISX - 27 kW</t>
  </si>
  <si>
    <t>. CLAGE ISX - 21 kW</t>
  </si>
  <si>
    <t>. CLAGE ISX - 18 kW</t>
  </si>
  <si>
    <t>. CLAGE ISX 13 - 13,5 kW</t>
  </si>
  <si>
    <t>. CLAGE ISX 13 - 11 kW</t>
  </si>
  <si>
    <t xml:space="preserve">. CLAGE ISX 13 - 11 kW limité à 6,9 kW </t>
  </si>
  <si>
    <t xml:space="preserve">. CLAGE ISX 13 - 11 kW limité à 5,7 kW </t>
  </si>
  <si>
    <t>chauffe-eau électriques instantané, complet suivant CCTP</t>
  </si>
  <si>
    <t>1.06.01 - Production instantanée</t>
  </si>
  <si>
    <t xml:space="preserve">1.06 - Production d'eau chaude sanitaire </t>
  </si>
  <si>
    <t>collerettes de finition réalisée en PVC blanc autour des sorties des canalisations</t>
  </si>
  <si>
    <t>finition propre, encastrement des réseaux d'alimentation et d'évacuation suivant CCTP</t>
  </si>
  <si>
    <t>percements et rebouchages</t>
  </si>
  <si>
    <t>. Ø 14 x 1</t>
  </si>
  <si>
    <r>
      <t xml:space="preserve">tube cuivre traité anticorrosion compris supports, raccords, fourreaux, soudures, </t>
    </r>
    <r>
      <rPr>
        <b/>
        <sz val="10"/>
        <rFont val="Calibri"/>
        <family val="2"/>
        <scheme val="minor"/>
      </rPr>
      <t>isolation classe 4 pour l'ECS</t>
    </r>
    <r>
      <rPr>
        <sz val="10"/>
        <rFont val="Calibri"/>
        <family val="2"/>
        <scheme val="minor"/>
      </rPr>
      <t xml:space="preserve"> suivant CCTP:</t>
    </r>
  </si>
  <si>
    <r>
      <t xml:space="preserve">tube cuivre traité anticorrosion compris supports, raccords, fourreaux, soudures, </t>
    </r>
    <r>
      <rPr>
        <b/>
        <sz val="10"/>
        <rFont val="Calibri"/>
        <family val="2"/>
        <scheme val="minor"/>
      </rPr>
      <t>isolation 19mm pour l'eau froide</t>
    </r>
    <r>
      <rPr>
        <sz val="10"/>
        <rFont val="Calibri"/>
        <family val="2"/>
        <scheme val="minor"/>
      </rPr>
      <t xml:space="preserve"> suivant CCTP:</t>
    </r>
  </si>
  <si>
    <t>1.05.02 - Distribution intérieure</t>
  </si>
  <si>
    <t>Finition PVC isogénopack</t>
  </si>
  <si>
    <t>antibélier à membrane</t>
  </si>
  <si>
    <t>vanne d'isolement DN 40</t>
  </si>
  <si>
    <t>Système anticalcaire VULCAN suivant CCTP</t>
  </si>
  <si>
    <t>Compteur compteur divisionnaire avec report Mbus</t>
  </si>
  <si>
    <t>douille de purge DN 40</t>
  </si>
  <si>
    <t>clapet antipollution DN 40</t>
  </si>
  <si>
    <t>filtre à tamis DN 40</t>
  </si>
  <si>
    <t>raccord PE/Cuivre 40x42</t>
  </si>
  <si>
    <t>1.05.01 - Distribution en local technique chauffage/geocooling</t>
  </si>
  <si>
    <t>1.05 - Distribution intérieure</t>
  </si>
  <si>
    <t>coordination avec le VRD</t>
  </si>
  <si>
    <r>
      <t xml:space="preserve">tube polyéthylène semi rigide série 12,5 bars </t>
    </r>
    <r>
      <rPr>
        <sz val="10"/>
        <rFont val="Calibri"/>
        <family val="2"/>
      </rPr>
      <t xml:space="preserve">Ø40,8x50 </t>
    </r>
  </si>
  <si>
    <t>Raccords électrosoudables</t>
  </si>
  <si>
    <t>1.04 - Réseaux de distribution d'eau enterrés</t>
  </si>
  <si>
    <t>matériaux hydrophobes pour antigel compteur</t>
  </si>
  <si>
    <t>raccord fileté/PE</t>
  </si>
  <si>
    <t>douille de purge</t>
  </si>
  <si>
    <t>clapet de non-retour antipollution marque SOCLA type EA</t>
  </si>
  <si>
    <t>Filtre à tamis en acier inox DN 40</t>
  </si>
  <si>
    <t>vanne d'arrêt général DN 40</t>
  </si>
  <si>
    <t>1.03 - Origine des installations</t>
  </si>
  <si>
    <t>1.02.23 - Robinet de puisage</t>
  </si>
  <si>
    <t>1.02.22 - Attente pour arrosage automatique</t>
  </si>
  <si>
    <t>1.02.21 - Attentes pour baignoire</t>
  </si>
  <si>
    <t>1.02.20 - Attente machine à laver</t>
  </si>
  <si>
    <t>1.02.19 - Vidoir</t>
  </si>
  <si>
    <t>1.02.18 - Baignoire bébé</t>
  </si>
  <si>
    <t>1.02.17 - Equipements de douches PMR</t>
  </si>
  <si>
    <t>1.02.16 - Douche temporisée</t>
  </si>
  <si>
    <t>1.02.15 - Douche Patouille</t>
  </si>
  <si>
    <t>1.02.14 - Bac à encastrer EF</t>
  </si>
  <si>
    <t>1.02.13 - Evier 2 bacs à encastrer EC/EF</t>
  </si>
  <si>
    <t>1.02.12 - Vasque ronde à encastrer EF</t>
  </si>
  <si>
    <t>1.02.11 - Bac à encastrer EC/EF électronique</t>
  </si>
  <si>
    <t>1.02.10 - Vasque ronde à encastrer EC/EF électronique</t>
  </si>
  <si>
    <t>1.02.09 - Lave-mains EF</t>
  </si>
  <si>
    <t>1.02.08 - Lavabo PMR chambre EC/EF</t>
  </si>
  <si>
    <t>1.02.07 - Lavabo chambre EC/EF</t>
  </si>
  <si>
    <t>1.02.06 - Lavabo EC/EF récupérés</t>
  </si>
  <si>
    <t>1.02.05 - Lavabo PMR EC/EF</t>
  </si>
  <si>
    <t>1.02.04 - Lavabo PMR EF</t>
  </si>
  <si>
    <t>1.02.03 - Cuvette maternelle</t>
  </si>
  <si>
    <t>1.02.02 - Cuvette WC suspendu PMR</t>
  </si>
  <si>
    <t>1.02.01 - Cuvette WC suspendu</t>
  </si>
  <si>
    <t>1.02 - Appareils sanitaires</t>
  </si>
  <si>
    <t>Dépose des installations de chantiers</t>
  </si>
  <si>
    <t>Maintiens hors gel le branchement provisoire pendant la durée du chantier</t>
  </si>
  <si>
    <t>Compteur provisoire pour l’eau froide</t>
  </si>
  <si>
    <t>Robinet de puisage eau froide</t>
  </si>
  <si>
    <t>Mise en place des installations de chantier, suivant CCTP</t>
  </si>
  <si>
    <t>1.01 - Installations de chantier</t>
  </si>
  <si>
    <t xml:space="preserve">1.  PLOMBERIE SANITAIRE </t>
  </si>
  <si>
    <t>P.T.</t>
  </si>
  <si>
    <t>P.U.</t>
  </si>
  <si>
    <t>Qté</t>
  </si>
  <si>
    <t xml:space="preserve">U 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</si>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</sst>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005E86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u/>
      <sz val="10"/>
      <color theme="5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</font>
    <font>
      <b/>
      <sz val="10"/>
      <color rgb="FF005E86"/>
      <name val="Calibri"/>
      <family val="2"/>
    </font>
    <font>
      <b/>
      <sz val="10"/>
      <color rgb="FFFF0000"/>
      <name val="Calibri"/>
      <family val="2"/>
      <scheme val="minor"/>
    </font>
    <font>
      <sz val="10"/>
      <name val="Arial"/>
      <family val="2"/>
    </font>
    <font>
      <sz val="10"/>
      <name val="Arial Narrow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3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0" fillId="0" borderId="1" applyFill="0"/>
    <xf numFmtId="0" fontId="21" fillId="0" borderId="1"/>
    <xf numFmtId="0" fontId="21" fillId="0" borderId="1"/>
    <xf numFmtId="0" fontId="21" fillId="0" borderId="1"/>
    <xf numFmtId="0" fontId="21" fillId="0" borderId="1"/>
    <xf numFmtId="0" fontId="36" fillId="0" borderId="1"/>
    <xf numFmtId="0" fontId="21" fillId="0" borderId="1"/>
    <xf numFmtId="0" fontId="37" fillId="0" borderId="1"/>
  </cellStyleXfs>
  <cellXfs count="168">
    <xf numFmtId="0" fontId="0" fillId="0" borderId="0" xfId="0"/>
    <xf numFmtId="0" fontId="20" fillId="0" borderId="1" xfId="45"/>
    <xf numFmtId="0" fontId="22" fillId="0" borderId="1" xfId="46" applyFont="1" applyAlignment="1">
      <alignment horizontal="left" wrapText="1"/>
    </xf>
    <xf numFmtId="0" fontId="22" fillId="0" borderId="3" xfId="47" applyFont="1" applyBorder="1" applyAlignment="1">
      <alignment horizontal="center"/>
    </xf>
    <xf numFmtId="0" fontId="22" fillId="0" borderId="13" xfId="47" applyFont="1" applyBorder="1" applyAlignment="1">
      <alignment horizontal="center"/>
    </xf>
    <xf numFmtId="0" fontId="22" fillId="0" borderId="16" xfId="47" applyFont="1" applyBorder="1" applyAlignment="1">
      <alignment horizontal="center"/>
    </xf>
    <xf numFmtId="0" fontId="22" fillId="0" borderId="19" xfId="47" applyFont="1" applyBorder="1" applyAlignment="1">
      <alignment horizontal="center"/>
    </xf>
    <xf numFmtId="0" fontId="22" fillId="0" borderId="9" xfId="47" quotePrefix="1" applyFont="1" applyBorder="1" applyAlignment="1">
      <alignment horizontal="right" vertical="top"/>
    </xf>
    <xf numFmtId="0" fontId="22" fillId="0" borderId="1" xfId="48" applyFont="1"/>
    <xf numFmtId="0" fontId="22" fillId="0" borderId="8" xfId="48" applyFont="1" applyBorder="1"/>
    <xf numFmtId="0" fontId="22" fillId="0" borderId="2" xfId="48" applyFont="1" applyBorder="1"/>
    <xf numFmtId="0" fontId="22" fillId="0" borderId="2" xfId="48" applyFont="1" applyBorder="1" applyAlignment="1">
      <alignment horizontal="center"/>
    </xf>
    <xf numFmtId="0" fontId="22" fillId="0" borderId="15" xfId="48" applyFont="1" applyBorder="1" applyAlignment="1">
      <alignment horizontal="center"/>
    </xf>
    <xf numFmtId="0" fontId="22" fillId="0" borderId="3" xfId="48" applyFont="1" applyBorder="1" applyAlignment="1">
      <alignment horizontal="center"/>
    </xf>
    <xf numFmtId="0" fontId="22" fillId="0" borderId="1" xfId="47" applyFont="1" applyAlignment="1">
      <alignment horizontal="left"/>
    </xf>
    <xf numFmtId="0" fontId="22" fillId="0" borderId="1" xfId="47" applyFont="1" applyAlignment="1">
      <alignment horizontal="left" wrapText="1"/>
    </xf>
    <xf numFmtId="0" fontId="22" fillId="0" borderId="13" xfId="48" applyFont="1" applyBorder="1" applyAlignment="1">
      <alignment horizontal="center"/>
    </xf>
    <xf numFmtId="0" fontId="22" fillId="0" borderId="9" xfId="46" quotePrefix="1" applyFont="1" applyBorder="1" applyAlignment="1">
      <alignment horizontal="right" vertical="top"/>
    </xf>
    <xf numFmtId="0" fontId="22" fillId="0" borderId="22" xfId="48" applyFont="1" applyBorder="1"/>
    <xf numFmtId="0" fontId="22" fillId="0" borderId="15" xfId="48" applyFont="1" applyBorder="1"/>
    <xf numFmtId="0" fontId="22" fillId="0" borderId="3" xfId="48" applyFont="1" applyBorder="1"/>
    <xf numFmtId="0" fontId="22" fillId="0" borderId="15" xfId="48" applyFont="1" applyBorder="1" applyAlignment="1">
      <alignment horizontal="center" vertical="center"/>
    </xf>
    <xf numFmtId="49" fontId="22" fillId="0" borderId="1" xfId="48" applyNumberFormat="1" applyFont="1" applyAlignment="1">
      <alignment horizontal="left" wrapText="1"/>
    </xf>
    <xf numFmtId="0" fontId="22" fillId="0" borderId="1" xfId="49" applyFont="1"/>
    <xf numFmtId="0" fontId="22" fillId="0" borderId="22" xfId="49" applyFont="1" applyBorder="1"/>
    <xf numFmtId="0" fontId="22" fillId="0" borderId="15" xfId="49" applyFont="1" applyBorder="1"/>
    <xf numFmtId="0" fontId="22" fillId="0" borderId="15" xfId="49" applyFont="1" applyBorder="1" applyAlignment="1">
      <alignment horizontal="center"/>
    </xf>
    <xf numFmtId="0" fontId="22" fillId="0" borderId="1" xfId="48" applyFont="1" applyAlignment="1">
      <alignment horizontal="center"/>
    </xf>
    <xf numFmtId="49" fontId="22" fillId="0" borderId="1" xfId="50" quotePrefix="1" applyNumberFormat="1" applyFont="1" applyAlignment="1">
      <alignment horizontal="left" vertical="center" wrapText="1"/>
    </xf>
    <xf numFmtId="0" fontId="32" fillId="0" borderId="1" xfId="48" applyFont="1"/>
    <xf numFmtId="0" fontId="22" fillId="0" borderId="1" xfId="51" applyFont="1" applyAlignment="1">
      <alignment horizontal="left" vertical="justify"/>
    </xf>
    <xf numFmtId="0" fontId="22" fillId="0" borderId="3" xfId="51" applyFont="1" applyBorder="1" applyAlignment="1">
      <alignment horizontal="center"/>
    </xf>
    <xf numFmtId="0" fontId="22" fillId="0" borderId="9" xfId="51" quotePrefix="1" applyFont="1" applyBorder="1" applyAlignment="1">
      <alignment horizontal="right" vertical="top"/>
    </xf>
    <xf numFmtId="49" fontId="22" fillId="0" borderId="1" xfId="51" applyNumberFormat="1" applyFont="1" applyAlignment="1">
      <alignment horizontal="left" wrapText="1"/>
    </xf>
    <xf numFmtId="0" fontId="22" fillId="0" borderId="1" xfId="52" applyFont="1"/>
    <xf numFmtId="0" fontId="22" fillId="0" borderId="2" xfId="52" applyFont="1" applyBorder="1"/>
    <xf numFmtId="0" fontId="22" fillId="0" borderId="2" xfId="52" applyFont="1" applyBorder="1" applyAlignment="1">
      <alignment horizontal="center"/>
    </xf>
    <xf numFmtId="0" fontId="22" fillId="0" borderId="3" xfId="52" applyFont="1" applyBorder="1" applyAlignment="1">
      <alignment horizontal="left"/>
    </xf>
    <xf numFmtId="0" fontId="22" fillId="0" borderId="4" xfId="52" applyFont="1" applyBorder="1"/>
    <xf numFmtId="0" fontId="22" fillId="0" borderId="5" xfId="52" applyFont="1" applyBorder="1"/>
    <xf numFmtId="0" fontId="22" fillId="0" borderId="5" xfId="52" applyFont="1" applyBorder="1" applyAlignment="1">
      <alignment horizontal="center"/>
    </xf>
    <xf numFmtId="0" fontId="22" fillId="0" borderId="6" xfId="52" applyFont="1" applyBorder="1" applyAlignment="1">
      <alignment horizontal="left" wrapText="1"/>
    </xf>
    <xf numFmtId="0" fontId="22" fillId="0" borderId="7" xfId="52" applyFont="1" applyBorder="1" applyAlignment="1">
      <alignment horizontal="left" vertical="top"/>
    </xf>
    <xf numFmtId="0" fontId="22" fillId="0" borderId="8" xfId="52" applyFont="1" applyBorder="1"/>
    <xf numFmtId="0" fontId="22" fillId="0" borderId="1" xfId="52" applyFont="1" applyAlignment="1">
      <alignment horizontal="left" wrapText="1"/>
    </xf>
    <xf numFmtId="0" fontId="22" fillId="0" borderId="9" xfId="52" applyFont="1" applyBorder="1" applyAlignment="1">
      <alignment horizontal="left" vertical="top"/>
    </xf>
    <xf numFmtId="0" fontId="23" fillId="0" borderId="1" xfId="52" applyFont="1"/>
    <xf numFmtId="0" fontId="23" fillId="0" borderId="10" xfId="52" applyFont="1" applyBorder="1"/>
    <xf numFmtId="0" fontId="23" fillId="0" borderId="2" xfId="52" applyFont="1" applyBorder="1"/>
    <xf numFmtId="0" fontId="23" fillId="0" borderId="2" xfId="52" applyFont="1" applyBorder="1" applyAlignment="1">
      <alignment horizontal="center"/>
    </xf>
    <xf numFmtId="0" fontId="23" fillId="0" borderId="9" xfId="52" applyFont="1" applyBorder="1"/>
    <xf numFmtId="0" fontId="24" fillId="0" borderId="1" xfId="52" applyFont="1" applyAlignment="1">
      <alignment horizontal="left"/>
    </xf>
    <xf numFmtId="0" fontId="23" fillId="0" borderId="11" xfId="52" applyFont="1" applyBorder="1"/>
    <xf numFmtId="0" fontId="23" fillId="0" borderId="12" xfId="52" applyFont="1" applyBorder="1"/>
    <xf numFmtId="0" fontId="23" fillId="0" borderId="12" xfId="52" applyFont="1" applyBorder="1" applyAlignment="1">
      <alignment horizontal="center"/>
    </xf>
    <xf numFmtId="0" fontId="23" fillId="0" borderId="14" xfId="52" applyFont="1" applyBorder="1"/>
    <xf numFmtId="0" fontId="23" fillId="0" borderId="15" xfId="52" applyFont="1" applyBorder="1"/>
    <xf numFmtId="0" fontId="23" fillId="0" borderId="15" xfId="52" applyFont="1" applyBorder="1" applyAlignment="1">
      <alignment horizontal="center"/>
    </xf>
    <xf numFmtId="0" fontId="24" fillId="0" borderId="1" xfId="52" applyFont="1" applyAlignment="1">
      <alignment horizontal="right"/>
    </xf>
    <xf numFmtId="0" fontId="23" fillId="0" borderId="17" xfId="52" applyFont="1" applyBorder="1"/>
    <xf numFmtId="0" fontId="23" fillId="0" borderId="18" xfId="52" applyFont="1" applyBorder="1"/>
    <xf numFmtId="0" fontId="23" fillId="0" borderId="18" xfId="52" applyFont="1" applyBorder="1" applyAlignment="1">
      <alignment horizontal="center"/>
    </xf>
    <xf numFmtId="0" fontId="23" fillId="0" borderId="20" xfId="52" applyFont="1" applyBorder="1" applyAlignment="1">
      <alignment horizontal="center"/>
    </xf>
    <xf numFmtId="0" fontId="23" fillId="0" borderId="1" xfId="52" applyFont="1" applyAlignment="1">
      <alignment horizontal="left"/>
    </xf>
    <xf numFmtId="0" fontId="23" fillId="0" borderId="3" xfId="52" applyFont="1" applyBorder="1" applyAlignment="1">
      <alignment horizontal="center"/>
    </xf>
    <xf numFmtId="0" fontId="25" fillId="0" borderId="9" xfId="52" applyFont="1" applyBorder="1" applyAlignment="1">
      <alignment horizontal="left" vertical="top"/>
    </xf>
    <xf numFmtId="0" fontId="26" fillId="2" borderId="10" xfId="52" applyFont="1" applyFill="1" applyBorder="1" applyAlignment="1">
      <alignment horizontal="left" wrapText="1"/>
    </xf>
    <xf numFmtId="0" fontId="26" fillId="2" borderId="1" xfId="52" applyFont="1" applyFill="1" applyAlignment="1">
      <alignment horizontal="left" wrapText="1"/>
    </xf>
    <xf numFmtId="0" fontId="27" fillId="2" borderId="9" xfId="52" applyFont="1" applyFill="1" applyBorder="1" applyAlignment="1">
      <alignment horizontal="left" vertical="top"/>
    </xf>
    <xf numFmtId="0" fontId="28" fillId="0" borderId="1" xfId="52" applyFont="1" applyAlignment="1">
      <alignment horizontal="left" wrapText="1"/>
    </xf>
    <xf numFmtId="0" fontId="28" fillId="0" borderId="9" xfId="52" applyFont="1" applyBorder="1" applyAlignment="1">
      <alignment horizontal="left" vertical="top"/>
    </xf>
    <xf numFmtId="0" fontId="29" fillId="0" borderId="1" xfId="52" applyFont="1" applyAlignment="1">
      <alignment horizontal="left" wrapText="1"/>
    </xf>
    <xf numFmtId="0" fontId="22" fillId="0" borderId="21" xfId="52" applyFont="1" applyBorder="1"/>
    <xf numFmtId="0" fontId="22" fillId="0" borderId="18" xfId="52" applyFont="1" applyBorder="1"/>
    <xf numFmtId="0" fontId="22" fillId="0" borderId="18" xfId="52" applyFont="1" applyBorder="1" applyAlignment="1">
      <alignment horizontal="center"/>
    </xf>
    <xf numFmtId="0" fontId="30" fillId="0" borderId="1" xfId="52" applyFont="1" applyAlignment="1">
      <alignment horizontal="right" wrapText="1"/>
    </xf>
    <xf numFmtId="0" fontId="29" fillId="0" borderId="1" xfId="52" applyFont="1" applyAlignment="1">
      <alignment horizontal="right" wrapText="1"/>
    </xf>
    <xf numFmtId="0" fontId="22" fillId="0" borderId="22" xfId="52" applyFont="1" applyBorder="1"/>
    <xf numFmtId="0" fontId="22" fillId="0" borderId="15" xfId="52" applyFont="1" applyBorder="1"/>
    <xf numFmtId="0" fontId="22" fillId="0" borderId="15" xfId="52" applyFont="1" applyBorder="1" applyAlignment="1">
      <alignment horizontal="center"/>
    </xf>
    <xf numFmtId="0" fontId="29" fillId="0" borderId="1" xfId="52" applyFont="1" applyAlignment="1">
      <alignment horizontal="right" vertical="top"/>
    </xf>
    <xf numFmtId="0" fontId="29" fillId="0" borderId="9" xfId="52" applyFont="1" applyBorder="1" applyAlignment="1">
      <alignment horizontal="right" vertical="top"/>
    </xf>
    <xf numFmtId="0" fontId="29" fillId="0" borderId="1" xfId="52" applyFont="1"/>
    <xf numFmtId="0" fontId="22" fillId="3" borderId="9" xfId="52" applyFont="1" applyFill="1" applyBorder="1" applyAlignment="1">
      <alignment horizontal="left"/>
    </xf>
    <xf numFmtId="0" fontId="30" fillId="3" borderId="9" xfId="52" applyFont="1" applyFill="1" applyBorder="1" applyAlignment="1">
      <alignment horizontal="left"/>
    </xf>
    <xf numFmtId="0" fontId="22" fillId="0" borderId="1" xfId="52" applyFont="1" applyAlignment="1">
      <alignment horizontal="left"/>
    </xf>
    <xf numFmtId="0" fontId="29" fillId="0" borderId="9" xfId="52" applyFont="1" applyBorder="1" applyAlignment="1">
      <alignment horizontal="left" vertical="top"/>
    </xf>
    <xf numFmtId="0" fontId="22" fillId="0" borderId="9" xfId="52" applyFont="1" applyBorder="1" applyAlignment="1">
      <alignment horizontal="left"/>
    </xf>
    <xf numFmtId="0" fontId="30" fillId="0" borderId="9" xfId="52" applyFont="1" applyBorder="1" applyAlignment="1">
      <alignment horizontal="left"/>
    </xf>
    <xf numFmtId="0" fontId="29" fillId="0" borderId="23" xfId="52" applyFont="1" applyBorder="1" applyAlignment="1">
      <alignment horizontal="right" vertical="top"/>
    </xf>
    <xf numFmtId="0" fontId="22" fillId="0" borderId="10" xfId="52" applyFont="1" applyBorder="1"/>
    <xf numFmtId="0" fontId="22" fillId="0" borderId="14" xfId="52" applyFont="1" applyBorder="1"/>
    <xf numFmtId="0" fontId="27" fillId="2" borderId="1" xfId="52" applyFont="1" applyFill="1" applyAlignment="1">
      <alignment horizontal="right" wrapText="1"/>
    </xf>
    <xf numFmtId="0" fontId="26" fillId="2" borderId="9" xfId="52" applyFont="1" applyFill="1" applyBorder="1" applyAlignment="1">
      <alignment horizontal="left" wrapText="1"/>
    </xf>
    <xf numFmtId="0" fontId="22" fillId="0" borderId="9" xfId="52" applyFont="1" applyBorder="1" applyAlignment="1">
      <alignment horizontal="right" vertical="top"/>
    </xf>
    <xf numFmtId="0" fontId="31" fillId="0" borderId="1" xfId="52" applyFont="1" applyAlignment="1">
      <alignment horizontal="right" wrapText="1"/>
    </xf>
    <xf numFmtId="0" fontId="22" fillId="0" borderId="1" xfId="52" applyFont="1" applyAlignment="1">
      <alignment vertical="top" wrapText="1"/>
    </xf>
    <xf numFmtId="0" fontId="31" fillId="0" borderId="9" xfId="52" applyFont="1" applyBorder="1" applyAlignment="1">
      <alignment horizontal="left" vertical="top"/>
    </xf>
    <xf numFmtId="0" fontId="29" fillId="0" borderId="9" xfId="52" applyFont="1" applyBorder="1" applyAlignment="1">
      <alignment vertical="top"/>
    </xf>
    <xf numFmtId="0" fontId="22" fillId="0" borderId="9" xfId="52" applyFont="1" applyBorder="1"/>
    <xf numFmtId="0" fontId="29" fillId="0" borderId="9" xfId="52" applyFont="1" applyBorder="1"/>
    <xf numFmtId="0" fontId="22" fillId="0" borderId="2" xfId="52" applyFont="1" applyBorder="1" applyAlignment="1">
      <alignment horizontal="left" wrapText="1"/>
    </xf>
    <xf numFmtId="0" fontId="29" fillId="0" borderId="9" xfId="52" applyFont="1" applyBorder="1" applyAlignment="1">
      <alignment horizontal="right" wrapText="1"/>
    </xf>
    <xf numFmtId="0" fontId="23" fillId="0" borderId="16" xfId="52" applyFont="1" applyBorder="1"/>
    <xf numFmtId="0" fontId="25" fillId="0" borderId="1" xfId="52" applyFont="1" applyAlignment="1">
      <alignment horizontal="right" vertical="top"/>
    </xf>
    <xf numFmtId="0" fontId="23" fillId="0" borderId="3" xfId="52" applyFont="1" applyBorder="1"/>
    <xf numFmtId="0" fontId="22" fillId="0" borderId="2" xfId="52" applyFont="1" applyBorder="1" applyAlignment="1">
      <alignment horizontal="center" vertical="center"/>
    </xf>
    <xf numFmtId="0" fontId="22" fillId="0" borderId="9" xfId="52" quotePrefix="1" applyFont="1" applyBorder="1" applyAlignment="1">
      <alignment horizontal="right" vertical="top"/>
    </xf>
    <xf numFmtId="4" fontId="22" fillId="0" borderId="10" xfId="52" applyNumberFormat="1" applyFont="1" applyBorder="1"/>
    <xf numFmtId="4" fontId="22" fillId="0" borderId="23" xfId="52" applyNumberFormat="1" applyFont="1" applyBorder="1"/>
    <xf numFmtId="0" fontId="22" fillId="0" borderId="23" xfId="52" applyFont="1" applyBorder="1" applyAlignment="1">
      <alignment wrapText="1"/>
    </xf>
    <xf numFmtId="0" fontId="22" fillId="0" borderId="1" xfId="52" quotePrefix="1" applyFont="1"/>
    <xf numFmtId="0" fontId="22" fillId="0" borderId="1" xfId="52" applyFont="1" applyAlignment="1">
      <alignment horizontal="left" vertical="justify"/>
    </xf>
    <xf numFmtId="0" fontId="29" fillId="0" borderId="3" xfId="52" applyFont="1" applyBorder="1"/>
    <xf numFmtId="0" fontId="22" fillId="0" borderId="1" xfId="52" quotePrefix="1" applyFont="1" applyAlignment="1">
      <alignment wrapText="1"/>
    </xf>
    <xf numFmtId="0" fontId="22" fillId="0" borderId="3" xfId="52" applyFont="1" applyBorder="1"/>
    <xf numFmtId="0" fontId="32" fillId="0" borderId="23" xfId="52" applyFont="1" applyBorder="1" applyAlignment="1">
      <alignment horizontal="left" vertical="center" wrapText="1"/>
    </xf>
    <xf numFmtId="0" fontId="30" fillId="0" borderId="1" xfId="52" applyFont="1" applyAlignment="1">
      <alignment horizontal="left" vertical="top"/>
    </xf>
    <xf numFmtId="0" fontId="30" fillId="0" borderId="9" xfId="52" applyFont="1" applyBorder="1" applyAlignment="1">
      <alignment horizontal="left" vertical="top"/>
    </xf>
    <xf numFmtId="0" fontId="22" fillId="0" borderId="1" xfId="52" applyFont="1" applyAlignment="1">
      <alignment wrapText="1"/>
    </xf>
    <xf numFmtId="0" fontId="22" fillId="0" borderId="8" xfId="52" applyFont="1" applyBorder="1" applyAlignment="1">
      <alignment wrapText="1"/>
    </xf>
    <xf numFmtId="0" fontId="22" fillId="0" borderId="2" xfId="52" applyFont="1" applyBorder="1" applyAlignment="1">
      <alignment wrapText="1"/>
    </xf>
    <xf numFmtId="0" fontId="22" fillId="0" borderId="2" xfId="52" applyFont="1" applyBorder="1" applyAlignment="1">
      <alignment horizontal="center" wrapText="1"/>
    </xf>
    <xf numFmtId="0" fontId="22" fillId="0" borderId="9" xfId="52" quotePrefix="1" applyFont="1" applyBorder="1" applyAlignment="1">
      <alignment horizontal="right" vertical="top" wrapText="1"/>
    </xf>
    <xf numFmtId="0" fontId="22" fillId="0" borderId="1" xfId="52" quotePrefix="1" applyFont="1" applyAlignment="1">
      <alignment horizontal="left" vertical="justify"/>
    </xf>
    <xf numFmtId="0" fontId="31" fillId="0" borderId="1" xfId="52" applyFont="1" applyAlignment="1">
      <alignment horizontal="left" vertical="top"/>
    </xf>
    <xf numFmtId="49" fontId="22" fillId="0" borderId="1" xfId="52" applyNumberFormat="1" applyFont="1" applyAlignment="1">
      <alignment horizontal="left" wrapText="1"/>
    </xf>
    <xf numFmtId="0" fontId="22" fillId="0" borderId="1" xfId="52" applyFont="1" applyAlignment="1">
      <alignment horizontal="left" indent="2"/>
    </xf>
    <xf numFmtId="0" fontId="29" fillId="4" borderId="1" xfId="52" applyFont="1" applyFill="1"/>
    <xf numFmtId="0" fontId="22" fillId="0" borderId="1" xfId="52" quotePrefix="1" applyFont="1" applyAlignment="1">
      <alignment horizontal="left" wrapText="1"/>
    </xf>
    <xf numFmtId="0" fontId="32" fillId="0" borderId="9" xfId="52" applyFont="1" applyBorder="1" applyAlignment="1">
      <alignment horizontal="left" vertical="top"/>
    </xf>
    <xf numFmtId="0" fontId="22" fillId="0" borderId="1" xfId="52" applyFont="1" applyAlignment="1">
      <alignment horizontal="left" vertical="justify" indent="2"/>
    </xf>
    <xf numFmtId="0" fontId="22" fillId="0" borderId="1" xfId="52" applyFont="1" applyAlignment="1">
      <alignment vertical="justify"/>
    </xf>
    <xf numFmtId="0" fontId="29" fillId="0" borderId="1" xfId="52" applyFont="1" applyAlignment="1">
      <alignment vertical="justify"/>
    </xf>
    <xf numFmtId="0" fontId="22" fillId="0" borderId="1" xfId="52" applyFont="1" applyAlignment="1">
      <alignment horizontal="right" vertical="center"/>
    </xf>
    <xf numFmtId="0" fontId="22" fillId="0" borderId="8" xfId="52" applyFont="1" applyBorder="1" applyAlignment="1">
      <alignment horizontal="left" vertical="center" indent="1"/>
    </xf>
    <xf numFmtId="0" fontId="22" fillId="0" borderId="3" xfId="52" applyFont="1" applyBorder="1" applyAlignment="1">
      <alignment horizontal="center" vertical="center"/>
    </xf>
    <xf numFmtId="0" fontId="33" fillId="0" borderId="9" xfId="52" applyFont="1" applyBorder="1" applyAlignment="1">
      <alignment vertical="top"/>
    </xf>
    <xf numFmtId="0" fontId="22" fillId="0" borderId="9" xfId="52" quotePrefix="1" applyFont="1" applyBorder="1" applyAlignment="1">
      <alignment horizontal="right"/>
    </xf>
    <xf numFmtId="0" fontId="22" fillId="0" borderId="1" xfId="52" applyFont="1" applyAlignment="1">
      <alignment vertical="top"/>
    </xf>
    <xf numFmtId="0" fontId="34" fillId="0" borderId="1" xfId="52" applyFont="1" applyAlignment="1">
      <alignment horizontal="right" wrapText="1"/>
    </xf>
    <xf numFmtId="49" fontId="29" fillId="0" borderId="1" xfId="52" applyNumberFormat="1" applyFont="1" applyAlignment="1">
      <alignment horizontal="left" wrapText="1"/>
    </xf>
    <xf numFmtId="0" fontId="22" fillId="0" borderId="1" xfId="52" applyFont="1" applyAlignment="1">
      <alignment horizontal="left" vertical="top" indent="2"/>
    </xf>
    <xf numFmtId="0" fontId="22" fillId="0" borderId="1" xfId="52" applyFont="1" applyAlignment="1">
      <alignment horizontal="justify"/>
    </xf>
    <xf numFmtId="0" fontId="35" fillId="0" borderId="1" xfId="52" quotePrefix="1" applyFont="1" applyAlignment="1">
      <alignment horizontal="right" wrapText="1"/>
    </xf>
    <xf numFmtId="4" fontId="22" fillId="0" borderId="1" xfId="52" applyNumberFormat="1" applyFont="1"/>
    <xf numFmtId="4" fontId="22" fillId="0" borderId="8" xfId="52" applyNumberFormat="1" applyFont="1" applyBorder="1"/>
    <xf numFmtId="0" fontId="22" fillId="0" borderId="1" xfId="52" applyFont="1" applyAlignment="1">
      <alignment horizontal="center"/>
    </xf>
    <xf numFmtId="0" fontId="22" fillId="0" borderId="3" xfId="52" applyFont="1" applyBorder="1" applyAlignment="1">
      <alignment horizontal="center"/>
    </xf>
    <xf numFmtId="0" fontId="22" fillId="0" borderId="1" xfId="52" applyFont="1" applyAlignment="1">
      <alignment horizontal="left" vertical="justify" wrapText="1"/>
    </xf>
    <xf numFmtId="0" fontId="29" fillId="0" borderId="1" xfId="52" applyFont="1" applyAlignment="1">
      <alignment horizontal="left" vertical="top"/>
    </xf>
    <xf numFmtId="0" fontId="29" fillId="4" borderId="1" xfId="52" applyFont="1" applyFill="1" applyAlignment="1">
      <alignment horizontal="left" vertical="top"/>
    </xf>
    <xf numFmtId="0" fontId="22" fillId="0" borderId="1" xfId="52" quotePrefix="1" applyFont="1" applyAlignment="1">
      <alignment vertical="top"/>
    </xf>
    <xf numFmtId="0" fontId="22" fillId="0" borderId="1" xfId="52" quotePrefix="1" applyFont="1" applyAlignment="1">
      <alignment vertical="top" wrapText="1"/>
    </xf>
    <xf numFmtId="0" fontId="23" fillId="0" borderId="16" xfId="52" applyFont="1" applyBorder="1" applyAlignment="1">
      <alignment horizontal="center"/>
    </xf>
    <xf numFmtId="0" fontId="23" fillId="0" borderId="13" xfId="52" applyFont="1" applyBorder="1" applyAlignment="1">
      <alignment horizontal="center"/>
    </xf>
    <xf numFmtId="0" fontId="22" fillId="0" borderId="1" xfId="52" applyFont="1" applyAlignment="1">
      <alignment horizontal="center" vertical="center"/>
    </xf>
    <xf numFmtId="0" fontId="29" fillId="0" borderId="8" xfId="52" applyFont="1" applyBorder="1" applyAlignment="1">
      <alignment horizontal="center" vertical="center"/>
    </xf>
    <xf numFmtId="0" fontId="29" fillId="0" borderId="2" xfId="52" applyFont="1" applyBorder="1" applyAlignment="1">
      <alignment horizontal="center" vertical="center"/>
    </xf>
    <xf numFmtId="0" fontId="29" fillId="0" borderId="1" xfId="52" applyFont="1" applyAlignment="1">
      <alignment horizontal="center" vertical="center"/>
    </xf>
    <xf numFmtId="0" fontId="29" fillId="0" borderId="9" xfId="52" applyFont="1" applyBorder="1" applyAlignment="1">
      <alignment horizontal="center" vertical="center"/>
    </xf>
    <xf numFmtId="0" fontId="29" fillId="0" borderId="24" xfId="52" applyFont="1" applyBorder="1" applyAlignment="1">
      <alignment horizontal="center" vertical="center"/>
    </xf>
    <xf numFmtId="0" fontId="29" fillId="0" borderId="25" xfId="52" applyFont="1" applyBorder="1" applyAlignment="1">
      <alignment horizontal="center" vertical="center"/>
    </xf>
    <xf numFmtId="0" fontId="29" fillId="0" borderId="9" xfId="52" applyFont="1" applyBorder="1" applyAlignment="1">
      <alignment horizontal="right" vertical="top"/>
    </xf>
    <xf numFmtId="0" fontId="29" fillId="0" borderId="1" xfId="52" applyFont="1" applyAlignment="1">
      <alignment horizontal="right" vertical="top"/>
    </xf>
    <xf numFmtId="0" fontId="29" fillId="0" borderId="28" xfId="52" applyFont="1" applyBorder="1" applyAlignment="1">
      <alignment horizontal="center" vertical="center"/>
    </xf>
    <xf numFmtId="0" fontId="29" fillId="0" borderId="27" xfId="52" applyFont="1" applyBorder="1" applyAlignment="1">
      <alignment horizontal="center" vertical="center"/>
    </xf>
    <xf numFmtId="0" fontId="29" fillId="0" borderId="26" xfId="52" applyFont="1" applyBorder="1" applyAlignment="1">
      <alignment horizontal="center" vertical="center"/>
    </xf>
  </cellXfs>
  <cellStyles count="53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30CFA20C-607C-4160-80E6-000503C69D3F}"/>
    <cellStyle name="Normal 2 2 2 2" xfId="50" xr:uid="{BDA2626E-4426-4377-9ACE-05BBCBFC296C}"/>
    <cellStyle name="Normal 3" xfId="46" xr:uid="{AA47434E-C897-4ECA-AE12-88D6E07120FE}"/>
    <cellStyle name="Normal 3 2" xfId="47" xr:uid="{B72B39C8-AE7E-47AE-ACC6-F2592BD2DF01}"/>
    <cellStyle name="Normal 4" xfId="51" xr:uid="{4E9BD39B-2BCB-482F-AEB3-EB48CCF2DCFA}"/>
    <cellStyle name="Normal 5" xfId="52" xr:uid="{6214472A-8459-4B35-BA5D-19A6FA5AA71B}"/>
    <cellStyle name="Normal_03_199_cps_dpgf_el_01" xfId="48" xr:uid="{22D68518-C64D-428A-B620-A970479316BC}"/>
    <cellStyle name="Normal_03_199_cps_dpgf_el_01 2" xfId="49" xr:uid="{082FBE5C-7690-4C63-A868-525EC07591EB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AB9F5FC5-808E-4DD1-98A0-85E166B69961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43AD636F-D838-40CE-94B1-2A8E72AF7091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9EBC56-6493-4C39-B52D-716DE9729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FA809C4-BE86-494E-8C7C-E5D9D59D0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1393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16A3A296-779B-4D55-A4FF-10AB625A5E54}"/>
            </a:ext>
          </a:extLst>
        </xdr:cNvPr>
        <xdr:cNvSpPr/>
      </xdr:nvSpPr>
      <xdr:spPr>
        <a:xfrm>
          <a:off x="992842" y="61393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971AD300-ACE7-470D-8015-7D4AADF38C18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97322" y="4978211"/>
    <xdr:ext cx="6394077" cy="1317813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91A6B235-B62C-4359-8FBF-C3F802700310}"/>
            </a:ext>
          </a:extLst>
        </xdr:cNvPr>
        <xdr:cNvSpPr/>
      </xdr:nvSpPr>
      <xdr:spPr>
        <a:xfrm>
          <a:off x="997322" y="4978211"/>
          <a:ext cx="6394077" cy="13178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17 : PLOMBERIE SANITAIRE CHAUFFAGE RAFRAICHISSEMENT VENTILATION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6FFAA1D4-65B0-45AB-8CB9-106C002A064A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195FC35F-0493-421D-BA1E-D1386423D087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B6FEBF03-2552-42A1-A55E-EAC6F15E8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AFE3F17D-7768-401C-9E3F-89A207F20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904312A6-6773-4A56-8AD3-BE88B9E74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A7B1AEA6-AF9B-4BFE-B922-66561688C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4B0CFF72-0665-4101-B4B3-2D121184C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CE910260-8715-43A1-A4C5-DA627F8DB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BDCD58CD-8B04-4D01-BB97-AB51B4848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89BE5-D094-48BC-A8D4-05DAC0D0BA8D}">
  <sheetPr>
    <pageSetUpPr fitToPage="1"/>
  </sheetPr>
  <dimension ref="A1"/>
  <sheetViews>
    <sheetView showGridLines="0" zoomScaleNormal="100" zoomScalePageLayoutView="85" workbookViewId="0">
      <selection activeCell="H34" sqref="H34"/>
    </sheetView>
  </sheetViews>
  <sheetFormatPr baseColWidth="10" defaultColWidth="10.7109375" defaultRowHeight="15" x14ac:dyDescent="0.25"/>
  <cols>
    <col min="1" max="1" width="111.28515625" style="1" customWidth="1"/>
    <col min="2" max="2" width="10.7109375" style="1" customWidth="1"/>
    <col min="3" max="16384" width="10.7109375" style="1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2486-CA50-4324-B545-BE0801A4324C}">
  <dimension ref="A1:M923"/>
  <sheetViews>
    <sheetView tabSelected="1" view="pageBreakPreview" zoomScaleNormal="100" zoomScaleSheetLayoutView="100" workbookViewId="0">
      <selection activeCell="C10" sqref="C10"/>
    </sheetView>
  </sheetViews>
  <sheetFormatPr baseColWidth="10" defaultColWidth="10.28515625" defaultRowHeight="12.75" x14ac:dyDescent="0.2"/>
  <cols>
    <col min="1" max="1" width="1.42578125" style="34" customWidth="1"/>
    <col min="2" max="2" width="4.28515625" style="37" customWidth="1"/>
    <col min="3" max="3" width="57.42578125" style="34" customWidth="1"/>
    <col min="4" max="4" width="1.140625" style="34" customWidth="1"/>
    <col min="5" max="5" width="6.42578125" style="36" customWidth="1"/>
    <col min="6" max="6" width="6.5703125" style="36" customWidth="1"/>
    <col min="7" max="8" width="11.140625" style="35" customWidth="1"/>
    <col min="9" max="16384" width="10.28515625" style="34"/>
  </cols>
  <sheetData>
    <row r="1" spans="1:8" s="156" customFormat="1" ht="19.5" customHeight="1" x14ac:dyDescent="0.25">
      <c r="B1" s="165" t="s">
        <v>450</v>
      </c>
      <c r="C1" s="166"/>
      <c r="D1" s="167"/>
      <c r="E1" s="162" t="s">
        <v>449</v>
      </c>
      <c r="F1" s="162" t="s">
        <v>448</v>
      </c>
      <c r="G1" s="162" t="s">
        <v>447</v>
      </c>
      <c r="H1" s="161" t="s">
        <v>446</v>
      </c>
    </row>
    <row r="2" spans="1:8" s="156" customFormat="1" ht="13.5" customHeight="1" x14ac:dyDescent="0.25">
      <c r="B2" s="160"/>
      <c r="C2" s="159"/>
      <c r="D2" s="159"/>
      <c r="E2" s="158"/>
      <c r="F2" s="158"/>
      <c r="G2" s="158"/>
      <c r="H2" s="157"/>
    </row>
    <row r="3" spans="1:8" ht="12.75" customHeight="1" x14ac:dyDescent="0.2">
      <c r="A3" s="82"/>
      <c r="B3" s="68" t="s">
        <v>445</v>
      </c>
      <c r="C3" s="67"/>
      <c r="D3" s="67"/>
      <c r="E3" s="67"/>
      <c r="F3" s="67"/>
      <c r="G3" s="67"/>
      <c r="H3" s="66"/>
    </row>
    <row r="4" spans="1:8" x14ac:dyDescent="0.2">
      <c r="A4" s="82"/>
      <c r="B4" s="130"/>
      <c r="C4" s="44"/>
      <c r="D4" s="44"/>
      <c r="H4" s="43"/>
    </row>
    <row r="5" spans="1:8" ht="14.45" customHeight="1" x14ac:dyDescent="0.2">
      <c r="A5" s="82"/>
      <c r="B5" s="97" t="s">
        <v>444</v>
      </c>
      <c r="C5" s="44"/>
      <c r="D5" s="44"/>
      <c r="H5" s="43"/>
    </row>
    <row r="6" spans="1:8" x14ac:dyDescent="0.2">
      <c r="B6" s="107" t="s">
        <v>7</v>
      </c>
      <c r="C6" s="129" t="s">
        <v>443</v>
      </c>
      <c r="D6" s="44"/>
      <c r="E6" s="36" t="s">
        <v>5</v>
      </c>
      <c r="F6" s="36">
        <v>1</v>
      </c>
      <c r="G6" s="36"/>
      <c r="H6" s="43"/>
    </row>
    <row r="7" spans="1:8" x14ac:dyDescent="0.2">
      <c r="B7" s="107" t="s">
        <v>7</v>
      </c>
      <c r="C7" s="44" t="s">
        <v>442</v>
      </c>
      <c r="D7" s="44"/>
      <c r="E7" s="36" t="s">
        <v>0</v>
      </c>
      <c r="F7" s="36">
        <v>1</v>
      </c>
      <c r="G7" s="36"/>
      <c r="H7" s="43"/>
    </row>
    <row r="8" spans="1:8" x14ac:dyDescent="0.2">
      <c r="B8" s="107" t="s">
        <v>7</v>
      </c>
      <c r="C8" s="44" t="s">
        <v>441</v>
      </c>
      <c r="D8" s="44"/>
      <c r="E8" s="36" t="s">
        <v>0</v>
      </c>
      <c r="F8" s="36">
        <v>1</v>
      </c>
      <c r="G8" s="36"/>
      <c r="H8" s="43"/>
    </row>
    <row r="9" spans="1:8" ht="13.9" customHeight="1" x14ac:dyDescent="0.2">
      <c r="B9" s="107" t="s">
        <v>7</v>
      </c>
      <c r="C9" s="44" t="s">
        <v>440</v>
      </c>
      <c r="D9" s="44"/>
      <c r="E9" s="36" t="s">
        <v>5</v>
      </c>
      <c r="F9" s="36">
        <v>1</v>
      </c>
      <c r="G9" s="36"/>
      <c r="H9" s="43"/>
    </row>
    <row r="10" spans="1:8" x14ac:dyDescent="0.2">
      <c r="B10" s="107" t="s">
        <v>7</v>
      </c>
      <c r="C10" s="44" t="s">
        <v>439</v>
      </c>
      <c r="D10" s="44"/>
      <c r="E10" s="36" t="s">
        <v>5</v>
      </c>
      <c r="F10" s="36">
        <v>1</v>
      </c>
      <c r="G10" s="36"/>
      <c r="H10" s="43"/>
    </row>
    <row r="11" spans="1:8" x14ac:dyDescent="0.2">
      <c r="B11" s="45"/>
      <c r="C11" s="95" t="str">
        <f>"Total article "&amp;LEFT(B5,5)</f>
        <v xml:space="preserve">Total article 1.01 </v>
      </c>
      <c r="D11" s="76"/>
      <c r="E11" s="79"/>
      <c r="F11" s="79"/>
      <c r="G11" s="78"/>
      <c r="H11" s="77"/>
    </row>
    <row r="12" spans="1:8" x14ac:dyDescent="0.2">
      <c r="B12" s="45"/>
      <c r="C12" s="95"/>
      <c r="D12" s="76"/>
      <c r="H12" s="43"/>
    </row>
    <row r="13" spans="1:8" ht="14.25" customHeight="1" x14ac:dyDescent="0.2">
      <c r="A13" s="82"/>
      <c r="B13" s="97" t="s">
        <v>438</v>
      </c>
      <c r="C13" s="44"/>
      <c r="D13" s="44"/>
      <c r="H13" s="43"/>
    </row>
    <row r="14" spans="1:8" x14ac:dyDescent="0.2">
      <c r="B14" s="107" t="s">
        <v>7</v>
      </c>
      <c r="C14" s="44" t="s">
        <v>437</v>
      </c>
      <c r="D14" s="44"/>
      <c r="E14" s="36" t="s">
        <v>0</v>
      </c>
      <c r="F14" s="36">
        <v>6</v>
      </c>
      <c r="G14" s="36"/>
      <c r="H14" s="43"/>
    </row>
    <row r="15" spans="1:8" x14ac:dyDescent="0.2">
      <c r="B15" s="107" t="s">
        <v>7</v>
      </c>
      <c r="C15" s="44" t="s">
        <v>436</v>
      </c>
      <c r="D15" s="44"/>
      <c r="E15" s="36" t="s">
        <v>0</v>
      </c>
      <c r="F15" s="36">
        <v>4</v>
      </c>
      <c r="G15" s="36"/>
      <c r="H15" s="43"/>
    </row>
    <row r="16" spans="1:8" x14ac:dyDescent="0.2">
      <c r="B16" s="107" t="s">
        <v>7</v>
      </c>
      <c r="C16" s="44" t="s">
        <v>435</v>
      </c>
      <c r="D16" s="44"/>
      <c r="E16" s="36" t="s">
        <v>0</v>
      </c>
      <c r="F16" s="36">
        <v>1</v>
      </c>
      <c r="G16" s="36"/>
      <c r="H16" s="43"/>
    </row>
    <row r="17" spans="2:8" x14ac:dyDescent="0.2">
      <c r="B17" s="107" t="s">
        <v>7</v>
      </c>
      <c r="C17" s="44" t="s">
        <v>434</v>
      </c>
      <c r="D17" s="44"/>
      <c r="E17" s="36" t="s">
        <v>0</v>
      </c>
      <c r="F17" s="36">
        <v>3</v>
      </c>
      <c r="G17" s="36"/>
      <c r="H17" s="43"/>
    </row>
    <row r="18" spans="2:8" x14ac:dyDescent="0.2">
      <c r="B18" s="107" t="s">
        <v>7</v>
      </c>
      <c r="C18" s="44" t="s">
        <v>433</v>
      </c>
      <c r="D18" s="44"/>
      <c r="E18" s="36" t="s">
        <v>0</v>
      </c>
      <c r="F18" s="36">
        <v>2</v>
      </c>
      <c r="G18" s="36"/>
      <c r="H18" s="43"/>
    </row>
    <row r="19" spans="2:8" x14ac:dyDescent="0.2">
      <c r="B19" s="107" t="s">
        <v>7</v>
      </c>
      <c r="C19" s="44" t="s">
        <v>432</v>
      </c>
      <c r="D19" s="44"/>
      <c r="E19" s="36" t="s">
        <v>0</v>
      </c>
      <c r="F19" s="36">
        <v>2</v>
      </c>
      <c r="G19" s="36"/>
      <c r="H19" s="43"/>
    </row>
    <row r="20" spans="2:8" x14ac:dyDescent="0.2">
      <c r="B20" s="107" t="s">
        <v>7</v>
      </c>
      <c r="C20" s="44" t="s">
        <v>431</v>
      </c>
      <c r="D20" s="44"/>
      <c r="E20" s="36" t="s">
        <v>0</v>
      </c>
      <c r="F20" s="36">
        <v>4</v>
      </c>
      <c r="G20" s="36"/>
      <c r="H20" s="43"/>
    </row>
    <row r="21" spans="2:8" x14ac:dyDescent="0.2">
      <c r="B21" s="107" t="s">
        <v>7</v>
      </c>
      <c r="C21" s="44" t="s">
        <v>430</v>
      </c>
      <c r="D21" s="44"/>
      <c r="E21" s="36" t="s">
        <v>0</v>
      </c>
      <c r="F21" s="36">
        <v>1</v>
      </c>
      <c r="G21" s="36"/>
      <c r="H21" s="43"/>
    </row>
    <row r="22" spans="2:8" x14ac:dyDescent="0.2">
      <c r="B22" s="107" t="s">
        <v>7</v>
      </c>
      <c r="C22" s="44" t="s">
        <v>429</v>
      </c>
      <c r="D22" s="44"/>
      <c r="E22" s="36" t="s">
        <v>0</v>
      </c>
      <c r="F22" s="36">
        <v>1</v>
      </c>
      <c r="G22" s="36"/>
      <c r="H22" s="43"/>
    </row>
    <row r="23" spans="2:8" x14ac:dyDescent="0.2">
      <c r="B23" s="107" t="s">
        <v>7</v>
      </c>
      <c r="C23" s="44" t="s">
        <v>428</v>
      </c>
      <c r="D23" s="44"/>
      <c r="E23" s="36" t="s">
        <v>0</v>
      </c>
      <c r="F23" s="36">
        <v>1</v>
      </c>
      <c r="G23" s="36"/>
      <c r="H23" s="43"/>
    </row>
    <row r="24" spans="2:8" x14ac:dyDescent="0.2">
      <c r="B24" s="107" t="s">
        <v>7</v>
      </c>
      <c r="C24" s="44" t="s">
        <v>427</v>
      </c>
      <c r="D24" s="44"/>
      <c r="E24" s="36" t="s">
        <v>0</v>
      </c>
      <c r="F24" s="36">
        <v>1</v>
      </c>
      <c r="G24" s="36"/>
      <c r="H24" s="43"/>
    </row>
    <row r="25" spans="2:8" x14ac:dyDescent="0.2">
      <c r="B25" s="107" t="s">
        <v>7</v>
      </c>
      <c r="C25" s="44" t="s">
        <v>426</v>
      </c>
      <c r="D25" s="44"/>
      <c r="E25" s="36" t="s">
        <v>0</v>
      </c>
      <c r="F25" s="36">
        <v>2</v>
      </c>
      <c r="G25" s="36"/>
      <c r="H25" s="43"/>
    </row>
    <row r="26" spans="2:8" x14ac:dyDescent="0.2">
      <c r="B26" s="107" t="s">
        <v>7</v>
      </c>
      <c r="C26" s="44" t="s">
        <v>425</v>
      </c>
      <c r="D26" s="44"/>
      <c r="E26" s="36" t="s">
        <v>0</v>
      </c>
      <c r="F26" s="36">
        <v>4</v>
      </c>
      <c r="G26" s="36"/>
      <c r="H26" s="43"/>
    </row>
    <row r="27" spans="2:8" x14ac:dyDescent="0.2">
      <c r="B27" s="107" t="s">
        <v>7</v>
      </c>
      <c r="C27" s="44" t="s">
        <v>424</v>
      </c>
      <c r="D27" s="44"/>
      <c r="E27" s="36" t="s">
        <v>0</v>
      </c>
      <c r="F27" s="36">
        <v>3</v>
      </c>
      <c r="G27" s="36"/>
      <c r="H27" s="43"/>
    </row>
    <row r="28" spans="2:8" x14ac:dyDescent="0.2">
      <c r="B28" s="107" t="s">
        <v>7</v>
      </c>
      <c r="C28" s="44" t="s">
        <v>423</v>
      </c>
      <c r="D28" s="44"/>
      <c r="E28" s="36" t="s">
        <v>0</v>
      </c>
      <c r="F28" s="36">
        <v>1</v>
      </c>
      <c r="G28" s="36"/>
      <c r="H28" s="43"/>
    </row>
    <row r="29" spans="2:8" x14ac:dyDescent="0.2">
      <c r="B29" s="107" t="s">
        <v>7</v>
      </c>
      <c r="C29" s="44" t="s">
        <v>422</v>
      </c>
      <c r="D29" s="44"/>
      <c r="E29" s="36" t="s">
        <v>0</v>
      </c>
      <c r="F29" s="36">
        <v>7</v>
      </c>
      <c r="G29" s="36"/>
      <c r="H29" s="43"/>
    </row>
    <row r="30" spans="2:8" x14ac:dyDescent="0.2">
      <c r="B30" s="107" t="s">
        <v>7</v>
      </c>
      <c r="C30" s="44" t="s">
        <v>421</v>
      </c>
      <c r="D30" s="44"/>
      <c r="E30" s="36" t="s">
        <v>0</v>
      </c>
      <c r="F30" s="36">
        <v>2</v>
      </c>
      <c r="G30" s="36"/>
      <c r="H30" s="43"/>
    </row>
    <row r="31" spans="2:8" x14ac:dyDescent="0.2">
      <c r="B31" s="107" t="s">
        <v>7</v>
      </c>
      <c r="C31" s="44" t="s">
        <v>420</v>
      </c>
      <c r="D31" s="44"/>
      <c r="E31" s="36" t="s">
        <v>0</v>
      </c>
      <c r="F31" s="36">
        <v>6</v>
      </c>
      <c r="G31" s="36"/>
      <c r="H31" s="43"/>
    </row>
    <row r="32" spans="2:8" x14ac:dyDescent="0.2">
      <c r="B32" s="107" t="s">
        <v>7</v>
      </c>
      <c r="C32" s="44" t="s">
        <v>419</v>
      </c>
      <c r="D32" s="44"/>
      <c r="E32" s="36" t="s">
        <v>0</v>
      </c>
      <c r="F32" s="36">
        <v>2</v>
      </c>
      <c r="G32" s="36"/>
      <c r="H32" s="43"/>
    </row>
    <row r="33" spans="2:8" x14ac:dyDescent="0.2">
      <c r="B33" s="107" t="s">
        <v>7</v>
      </c>
      <c r="C33" s="44" t="s">
        <v>418</v>
      </c>
      <c r="D33" s="44"/>
      <c r="E33" s="36" t="s">
        <v>0</v>
      </c>
      <c r="F33" s="36">
        <v>4</v>
      </c>
      <c r="G33" s="36"/>
      <c r="H33" s="43"/>
    </row>
    <row r="34" spans="2:8" x14ac:dyDescent="0.2">
      <c r="B34" s="107" t="s">
        <v>7</v>
      </c>
      <c r="C34" s="44" t="s">
        <v>417</v>
      </c>
      <c r="D34" s="44"/>
      <c r="E34" s="36" t="s">
        <v>0</v>
      </c>
      <c r="F34" s="36">
        <v>1</v>
      </c>
      <c r="G34" s="36"/>
      <c r="H34" s="43"/>
    </row>
    <row r="35" spans="2:8" x14ac:dyDescent="0.2">
      <c r="B35" s="107" t="s">
        <v>7</v>
      </c>
      <c r="C35" s="44" t="s">
        <v>416</v>
      </c>
      <c r="D35" s="44"/>
      <c r="E35" s="36" t="s">
        <v>0</v>
      </c>
      <c r="F35" s="36">
        <v>1</v>
      </c>
      <c r="G35" s="36"/>
      <c r="H35" s="43"/>
    </row>
    <row r="36" spans="2:8" x14ac:dyDescent="0.2">
      <c r="B36" s="107" t="s">
        <v>7</v>
      </c>
      <c r="C36" s="44" t="s">
        <v>415</v>
      </c>
      <c r="D36" s="44"/>
      <c r="E36" s="36" t="s">
        <v>0</v>
      </c>
      <c r="F36" s="36">
        <v>4</v>
      </c>
      <c r="G36" s="36"/>
      <c r="H36" s="43"/>
    </row>
    <row r="37" spans="2:8" x14ac:dyDescent="0.2">
      <c r="B37" s="45"/>
      <c r="C37" s="95" t="str">
        <f>"Total article "&amp;LEFT(B13,5)</f>
        <v xml:space="preserve">Total article 1.02 </v>
      </c>
      <c r="D37" s="76"/>
      <c r="E37" s="79"/>
      <c r="F37" s="79"/>
      <c r="G37" s="78"/>
      <c r="H37" s="77"/>
    </row>
    <row r="38" spans="2:8" s="46" customFormat="1" ht="12.75" customHeight="1" x14ac:dyDescent="0.2">
      <c r="B38" s="50"/>
      <c r="C38" s="63"/>
      <c r="E38" s="155"/>
      <c r="F38" s="54"/>
      <c r="G38" s="53"/>
      <c r="H38" s="52"/>
    </row>
    <row r="39" spans="2:8" s="46" customFormat="1" ht="12.75" customHeight="1" x14ac:dyDescent="0.2">
      <c r="B39" s="65" t="s">
        <v>414</v>
      </c>
      <c r="C39" s="63"/>
      <c r="E39" s="64"/>
      <c r="F39" s="49"/>
      <c r="G39" s="48"/>
      <c r="H39" s="47"/>
    </row>
    <row r="40" spans="2:8" s="46" customFormat="1" ht="12.75" customHeight="1" x14ac:dyDescent="0.2">
      <c r="B40" s="32" t="s">
        <v>7</v>
      </c>
      <c r="C40" s="30" t="s">
        <v>413</v>
      </c>
      <c r="D40" s="30"/>
      <c r="E40" s="31" t="s">
        <v>0</v>
      </c>
      <c r="F40" s="49">
        <v>1</v>
      </c>
      <c r="G40" s="48"/>
      <c r="H40" s="47"/>
    </row>
    <row r="41" spans="2:8" s="46" customFormat="1" ht="12.75" customHeight="1" x14ac:dyDescent="0.2">
      <c r="B41" s="32" t="s">
        <v>7</v>
      </c>
      <c r="C41" s="33" t="s">
        <v>412</v>
      </c>
      <c r="D41" s="33"/>
      <c r="E41" s="31" t="s">
        <v>0</v>
      </c>
      <c r="F41" s="49">
        <v>1</v>
      </c>
      <c r="G41" s="48"/>
      <c r="H41" s="47"/>
    </row>
    <row r="42" spans="2:8" s="46" customFormat="1" ht="12.75" customHeight="1" x14ac:dyDescent="0.2">
      <c r="B42" s="32" t="s">
        <v>7</v>
      </c>
      <c r="C42" s="33" t="s">
        <v>411</v>
      </c>
      <c r="D42" s="33"/>
      <c r="E42" s="31" t="s">
        <v>0</v>
      </c>
      <c r="F42" s="49">
        <v>1</v>
      </c>
      <c r="G42" s="48"/>
      <c r="H42" s="47"/>
    </row>
    <row r="43" spans="2:8" s="46" customFormat="1" ht="12.75" customHeight="1" x14ac:dyDescent="0.2">
      <c r="B43" s="32" t="s">
        <v>7</v>
      </c>
      <c r="C43" s="30" t="s">
        <v>410</v>
      </c>
      <c r="D43" s="30"/>
      <c r="E43" s="31" t="s">
        <v>0</v>
      </c>
      <c r="F43" s="49">
        <v>1</v>
      </c>
      <c r="G43" s="48"/>
      <c r="H43" s="47"/>
    </row>
    <row r="44" spans="2:8" s="46" customFormat="1" ht="12.75" customHeight="1" x14ac:dyDescent="0.2">
      <c r="B44" s="32" t="s">
        <v>7</v>
      </c>
      <c r="C44" s="30" t="s">
        <v>395</v>
      </c>
      <c r="D44" s="30"/>
      <c r="E44" s="31" t="s">
        <v>0</v>
      </c>
      <c r="F44" s="49">
        <v>1</v>
      </c>
      <c r="G44" s="48"/>
      <c r="H44" s="47"/>
    </row>
    <row r="45" spans="2:8" s="46" customFormat="1" ht="12.75" customHeight="1" x14ac:dyDescent="0.2">
      <c r="B45" s="32" t="s">
        <v>7</v>
      </c>
      <c r="C45" s="30" t="s">
        <v>409</v>
      </c>
      <c r="D45" s="30"/>
      <c r="E45" s="31" t="s">
        <v>0</v>
      </c>
      <c r="F45" s="49">
        <v>1</v>
      </c>
      <c r="G45" s="48"/>
      <c r="H45" s="47"/>
    </row>
    <row r="46" spans="2:8" s="46" customFormat="1" ht="12.75" customHeight="1" x14ac:dyDescent="0.2">
      <c r="B46" s="32" t="s">
        <v>7</v>
      </c>
      <c r="C46" s="33" t="s">
        <v>408</v>
      </c>
      <c r="D46" s="33"/>
      <c r="E46" s="31" t="s">
        <v>5</v>
      </c>
      <c r="F46" s="49">
        <v>1</v>
      </c>
      <c r="G46" s="48"/>
      <c r="H46" s="47"/>
    </row>
    <row r="47" spans="2:8" s="46" customFormat="1" ht="12.75" customHeight="1" x14ac:dyDescent="0.2">
      <c r="B47" s="50"/>
      <c r="C47" s="104" t="str">
        <f>"Total article "&amp;LEFT(B39,5)</f>
        <v xml:space="preserve">Total article 1.03 </v>
      </c>
      <c r="E47" s="154"/>
      <c r="F47" s="57"/>
      <c r="G47" s="56"/>
      <c r="H47" s="55"/>
    </row>
    <row r="48" spans="2:8" s="46" customFormat="1" ht="12.75" customHeight="1" x14ac:dyDescent="0.2">
      <c r="B48" s="50"/>
      <c r="C48" s="63"/>
      <c r="E48" s="155"/>
      <c r="F48" s="54"/>
      <c r="G48" s="53"/>
      <c r="H48" s="52"/>
    </row>
    <row r="49" spans="1:8" s="46" customFormat="1" ht="12.75" customHeight="1" x14ac:dyDescent="0.2">
      <c r="B49" s="65" t="s">
        <v>407</v>
      </c>
      <c r="C49" s="63"/>
      <c r="E49" s="64"/>
      <c r="F49" s="49"/>
      <c r="G49" s="48"/>
      <c r="H49" s="47"/>
    </row>
    <row r="50" spans="1:8" x14ac:dyDescent="0.2">
      <c r="B50" s="107" t="s">
        <v>7</v>
      </c>
      <c r="C50" s="112" t="s">
        <v>406</v>
      </c>
      <c r="D50" s="112"/>
      <c r="E50" s="36" t="s">
        <v>5</v>
      </c>
      <c r="F50" s="36">
        <v>1</v>
      </c>
      <c r="H50" s="43"/>
    </row>
    <row r="51" spans="1:8" s="46" customFormat="1" x14ac:dyDescent="0.2">
      <c r="B51" s="32" t="s">
        <v>7</v>
      </c>
      <c r="C51" s="33" t="s">
        <v>405</v>
      </c>
      <c r="E51" s="64" t="s">
        <v>49</v>
      </c>
      <c r="F51" s="49">
        <v>10</v>
      </c>
      <c r="G51" s="48"/>
      <c r="H51" s="47"/>
    </row>
    <row r="52" spans="1:8" s="46" customFormat="1" ht="12.75" customHeight="1" x14ac:dyDescent="0.2">
      <c r="B52" s="32" t="s">
        <v>7</v>
      </c>
      <c r="C52" s="63" t="s">
        <v>404</v>
      </c>
      <c r="E52" s="64" t="s">
        <v>5</v>
      </c>
      <c r="F52" s="49">
        <v>1</v>
      </c>
      <c r="G52" s="48"/>
      <c r="H52" s="47"/>
    </row>
    <row r="53" spans="1:8" x14ac:dyDescent="0.2">
      <c r="B53" s="107" t="s">
        <v>7</v>
      </c>
      <c r="C53" s="129" t="s">
        <v>388</v>
      </c>
      <c r="D53" s="129"/>
      <c r="E53" s="36" t="s">
        <v>5</v>
      </c>
      <c r="F53" s="36">
        <v>1</v>
      </c>
      <c r="H53" s="43"/>
    </row>
    <row r="54" spans="1:8" s="46" customFormat="1" ht="12.75" customHeight="1" x14ac:dyDescent="0.2">
      <c r="B54" s="50"/>
      <c r="C54" s="104" t="str">
        <f>"Total article "&amp;LEFT(B49,5)</f>
        <v xml:space="preserve">Total article 1.04 </v>
      </c>
      <c r="E54" s="154"/>
      <c r="F54" s="57"/>
      <c r="G54" s="56"/>
      <c r="H54" s="55"/>
    </row>
    <row r="55" spans="1:8" ht="8.1" customHeight="1" x14ac:dyDescent="0.2">
      <c r="B55" s="45"/>
      <c r="C55" s="76"/>
      <c r="D55" s="76"/>
      <c r="H55" s="43"/>
    </row>
    <row r="56" spans="1:8" ht="12.75" customHeight="1" x14ac:dyDescent="0.2">
      <c r="A56" s="82"/>
      <c r="B56" s="97" t="s">
        <v>403</v>
      </c>
      <c r="C56" s="76"/>
      <c r="D56" s="117"/>
      <c r="H56" s="43"/>
    </row>
    <row r="57" spans="1:8" ht="6.75" customHeight="1" x14ac:dyDescent="0.2">
      <c r="A57" s="82"/>
      <c r="B57" s="45"/>
      <c r="H57" s="43"/>
    </row>
    <row r="58" spans="1:8" ht="12.75" customHeight="1" x14ac:dyDescent="0.2">
      <c r="A58" s="82"/>
      <c r="B58" s="118" t="s">
        <v>402</v>
      </c>
      <c r="C58" s="76"/>
      <c r="D58" s="76"/>
      <c r="H58" s="43"/>
    </row>
    <row r="59" spans="1:8" s="46" customFormat="1" ht="12.75" customHeight="1" x14ac:dyDescent="0.2">
      <c r="B59" s="32" t="s">
        <v>7</v>
      </c>
      <c r="C59" s="30" t="s">
        <v>401</v>
      </c>
      <c r="D59" s="30"/>
      <c r="E59" s="31" t="s">
        <v>0</v>
      </c>
      <c r="F59" s="49">
        <v>1</v>
      </c>
      <c r="G59" s="48"/>
      <c r="H59" s="47"/>
    </row>
    <row r="60" spans="1:8" s="46" customFormat="1" ht="12.75" customHeight="1" x14ac:dyDescent="0.2">
      <c r="B60" s="32" t="s">
        <v>7</v>
      </c>
      <c r="C60" s="30" t="s">
        <v>395</v>
      </c>
      <c r="D60" s="30"/>
      <c r="E60" s="31" t="s">
        <v>0</v>
      </c>
      <c r="F60" s="49">
        <v>1</v>
      </c>
      <c r="G60" s="48"/>
      <c r="H60" s="47"/>
    </row>
    <row r="61" spans="1:8" s="46" customFormat="1" ht="12.75" customHeight="1" x14ac:dyDescent="0.2">
      <c r="B61" s="32" t="s">
        <v>7</v>
      </c>
      <c r="C61" s="30" t="s">
        <v>400</v>
      </c>
      <c r="D61" s="30"/>
      <c r="E61" s="31" t="s">
        <v>0</v>
      </c>
      <c r="F61" s="49">
        <v>1</v>
      </c>
      <c r="G61" s="48"/>
      <c r="H61" s="47"/>
    </row>
    <row r="62" spans="1:8" s="46" customFormat="1" ht="12.75" customHeight="1" x14ac:dyDescent="0.2">
      <c r="B62" s="32" t="s">
        <v>7</v>
      </c>
      <c r="C62" s="30" t="s">
        <v>399</v>
      </c>
      <c r="D62" s="30"/>
      <c r="E62" s="31" t="s">
        <v>0</v>
      </c>
      <c r="F62" s="49">
        <v>1</v>
      </c>
      <c r="G62" s="48"/>
      <c r="H62" s="47"/>
    </row>
    <row r="63" spans="1:8" s="46" customFormat="1" ht="12.75" customHeight="1" x14ac:dyDescent="0.2">
      <c r="B63" s="32" t="s">
        <v>7</v>
      </c>
      <c r="C63" s="30" t="s">
        <v>398</v>
      </c>
      <c r="D63" s="30"/>
      <c r="E63" s="31" t="s">
        <v>0</v>
      </c>
      <c r="F63" s="49">
        <v>1</v>
      </c>
      <c r="G63" s="48"/>
      <c r="H63" s="47"/>
    </row>
    <row r="64" spans="1:8" x14ac:dyDescent="0.2">
      <c r="B64" s="107" t="s">
        <v>7</v>
      </c>
      <c r="C64" s="112" t="s">
        <v>397</v>
      </c>
      <c r="D64" s="112"/>
      <c r="E64" s="36" t="s">
        <v>0</v>
      </c>
      <c r="F64" s="36">
        <v>1</v>
      </c>
      <c r="H64" s="43"/>
    </row>
    <row r="65" spans="1:9" x14ac:dyDescent="0.2">
      <c r="B65" s="107" t="s">
        <v>7</v>
      </c>
      <c r="C65" s="112" t="s">
        <v>396</v>
      </c>
      <c r="D65" s="112"/>
      <c r="E65" s="36" t="s">
        <v>0</v>
      </c>
      <c r="F65" s="36">
        <v>1</v>
      </c>
      <c r="H65" s="43"/>
    </row>
    <row r="66" spans="1:9" x14ac:dyDescent="0.2">
      <c r="B66" s="107" t="s">
        <v>7</v>
      </c>
      <c r="C66" s="30" t="s">
        <v>395</v>
      </c>
      <c r="D66" s="112"/>
      <c r="E66" s="36" t="s">
        <v>0</v>
      </c>
      <c r="F66" s="36">
        <v>1</v>
      </c>
      <c r="H66" s="43"/>
    </row>
    <row r="67" spans="1:9" x14ac:dyDescent="0.2">
      <c r="B67" s="107" t="s">
        <v>7</v>
      </c>
      <c r="C67" s="112" t="s">
        <v>394</v>
      </c>
      <c r="D67" s="112"/>
      <c r="E67" s="36" t="s">
        <v>0</v>
      </c>
      <c r="F67" s="36">
        <v>1</v>
      </c>
      <c r="H67" s="43"/>
    </row>
    <row r="68" spans="1:9" ht="9" customHeight="1" x14ac:dyDescent="0.2">
      <c r="B68" s="107"/>
      <c r="C68" s="112"/>
      <c r="D68" s="112"/>
      <c r="H68" s="43"/>
    </row>
    <row r="69" spans="1:9" x14ac:dyDescent="0.2">
      <c r="B69" s="107" t="s">
        <v>7</v>
      </c>
      <c r="C69" s="112" t="s">
        <v>224</v>
      </c>
      <c r="D69" s="112"/>
      <c r="E69" s="36" t="s">
        <v>5</v>
      </c>
      <c r="F69" s="36">
        <v>1</v>
      </c>
      <c r="H69" s="43"/>
    </row>
    <row r="70" spans="1:9" ht="25.5" x14ac:dyDescent="0.2">
      <c r="B70" s="107" t="s">
        <v>7</v>
      </c>
      <c r="C70" s="126" t="s">
        <v>391</v>
      </c>
      <c r="D70" s="124"/>
      <c r="H70" s="43"/>
    </row>
    <row r="71" spans="1:9" x14ac:dyDescent="0.2">
      <c r="A71" s="82"/>
      <c r="B71" s="94"/>
      <c r="C71" s="131" t="s">
        <v>193</v>
      </c>
      <c r="D71" s="131"/>
      <c r="E71" s="36" t="s">
        <v>49</v>
      </c>
      <c r="F71" s="36">
        <v>10</v>
      </c>
      <c r="H71" s="43"/>
    </row>
    <row r="72" spans="1:9" s="8" customFormat="1" x14ac:dyDescent="0.2">
      <c r="B72" s="107" t="s">
        <v>7</v>
      </c>
      <c r="C72" s="141" t="s">
        <v>393</v>
      </c>
      <c r="D72" s="22"/>
      <c r="E72" s="106" t="s">
        <v>5</v>
      </c>
      <c r="F72" s="11">
        <v>1</v>
      </c>
      <c r="G72" s="136"/>
      <c r="H72" s="135"/>
      <c r="I72" s="134"/>
    </row>
    <row r="73" spans="1:9" x14ac:dyDescent="0.2">
      <c r="B73" s="107" t="s">
        <v>7</v>
      </c>
      <c r="C73" s="133" t="s">
        <v>187</v>
      </c>
      <c r="D73" s="132"/>
      <c r="E73" s="36" t="s">
        <v>5</v>
      </c>
      <c r="F73" s="36">
        <v>1</v>
      </c>
      <c r="G73" s="36"/>
      <c r="H73" s="43"/>
    </row>
    <row r="74" spans="1:9" s="8" customFormat="1" x14ac:dyDescent="0.2">
      <c r="B74" s="107" t="s">
        <v>7</v>
      </c>
      <c r="C74" s="141" t="s">
        <v>218</v>
      </c>
      <c r="D74" s="22"/>
      <c r="E74" s="106" t="s">
        <v>5</v>
      </c>
      <c r="F74" s="11">
        <v>1</v>
      </c>
      <c r="G74" s="136"/>
      <c r="H74" s="135"/>
      <c r="I74" s="134"/>
    </row>
    <row r="75" spans="1:9" ht="12.75" customHeight="1" x14ac:dyDescent="0.2">
      <c r="B75" s="45"/>
      <c r="C75" s="75" t="str">
        <f>"Sous total article "&amp;LEFT(B58,7)</f>
        <v>Sous total article 1.05.01</v>
      </c>
      <c r="D75" s="76"/>
      <c r="E75" s="79"/>
      <c r="F75" s="79"/>
      <c r="G75" s="78"/>
      <c r="H75" s="77"/>
    </row>
    <row r="76" spans="1:9" ht="12.75" customHeight="1" x14ac:dyDescent="0.2">
      <c r="A76" s="82"/>
      <c r="B76" s="45"/>
      <c r="H76" s="43"/>
    </row>
    <row r="77" spans="1:9" ht="12.75" customHeight="1" x14ac:dyDescent="0.2">
      <c r="A77" s="82"/>
      <c r="B77" s="118" t="s">
        <v>392</v>
      </c>
      <c r="C77" s="76"/>
      <c r="D77" s="76"/>
      <c r="H77" s="43"/>
    </row>
    <row r="78" spans="1:9" x14ac:dyDescent="0.2">
      <c r="B78" s="107" t="s">
        <v>7</v>
      </c>
      <c r="C78" s="112" t="s">
        <v>224</v>
      </c>
      <c r="D78" s="112"/>
      <c r="E78" s="36" t="s">
        <v>5</v>
      </c>
      <c r="F78" s="36">
        <v>1</v>
      </c>
      <c r="H78" s="43"/>
    </row>
    <row r="79" spans="1:9" ht="25.5" x14ac:dyDescent="0.2">
      <c r="B79" s="107" t="s">
        <v>7</v>
      </c>
      <c r="C79" s="126" t="s">
        <v>391</v>
      </c>
      <c r="D79" s="124"/>
      <c r="H79" s="43"/>
    </row>
    <row r="80" spans="1:9" x14ac:dyDescent="0.2">
      <c r="A80" s="82"/>
      <c r="B80" s="94"/>
      <c r="C80" s="131" t="s">
        <v>193</v>
      </c>
      <c r="D80" s="131"/>
      <c r="E80" s="36" t="s">
        <v>49</v>
      </c>
      <c r="F80" s="36">
        <v>60</v>
      </c>
      <c r="H80" s="43"/>
    </row>
    <row r="81" spans="1:9" x14ac:dyDescent="0.2">
      <c r="A81" s="82"/>
      <c r="B81" s="94"/>
      <c r="C81" s="131" t="s">
        <v>192</v>
      </c>
      <c r="D81" s="131"/>
      <c r="E81" s="36" t="s">
        <v>49</v>
      </c>
      <c r="H81" s="43"/>
    </row>
    <row r="82" spans="1:9" x14ac:dyDescent="0.2">
      <c r="A82" s="82"/>
      <c r="B82" s="94"/>
      <c r="C82" s="131" t="s">
        <v>191</v>
      </c>
      <c r="D82" s="131"/>
      <c r="E82" s="36" t="s">
        <v>49</v>
      </c>
      <c r="F82" s="36">
        <v>18</v>
      </c>
      <c r="H82" s="43"/>
    </row>
    <row r="83" spans="1:9" x14ac:dyDescent="0.2">
      <c r="A83" s="82"/>
      <c r="B83" s="94"/>
      <c r="C83" s="131" t="s">
        <v>190</v>
      </c>
      <c r="D83" s="131"/>
      <c r="E83" s="36" t="s">
        <v>49</v>
      </c>
      <c r="F83" s="36">
        <v>25</v>
      </c>
      <c r="H83" s="43"/>
    </row>
    <row r="84" spans="1:9" s="8" customFormat="1" x14ac:dyDescent="0.2">
      <c r="B84" s="137"/>
      <c r="C84" s="131" t="s">
        <v>189</v>
      </c>
      <c r="D84" s="22"/>
      <c r="E84" s="106" t="s">
        <v>49</v>
      </c>
      <c r="F84" s="106">
        <v>30</v>
      </c>
      <c r="G84" s="136"/>
      <c r="H84" s="135"/>
      <c r="I84" s="134"/>
    </row>
    <row r="85" spans="1:9" s="8" customFormat="1" x14ac:dyDescent="0.2">
      <c r="B85" s="137"/>
      <c r="C85" s="131" t="s">
        <v>188</v>
      </c>
      <c r="D85" s="22"/>
      <c r="E85" s="106" t="s">
        <v>49</v>
      </c>
      <c r="F85" s="106">
        <v>25</v>
      </c>
      <c r="G85" s="136"/>
      <c r="H85" s="135"/>
      <c r="I85" s="134"/>
    </row>
    <row r="86" spans="1:9" s="8" customFormat="1" x14ac:dyDescent="0.2">
      <c r="B86" s="137"/>
      <c r="C86" s="131" t="s">
        <v>389</v>
      </c>
      <c r="D86" s="22"/>
      <c r="E86" s="106" t="s">
        <v>49</v>
      </c>
      <c r="F86" s="106">
        <v>140</v>
      </c>
      <c r="G86" s="136"/>
      <c r="H86" s="135"/>
      <c r="I86" s="134"/>
    </row>
    <row r="87" spans="1:9" x14ac:dyDescent="0.2">
      <c r="B87" s="107" t="s">
        <v>7</v>
      </c>
      <c r="C87" s="133" t="s">
        <v>187</v>
      </c>
      <c r="D87" s="132"/>
      <c r="E87" s="36" t="s">
        <v>5</v>
      </c>
      <c r="F87" s="36">
        <v>1</v>
      </c>
      <c r="G87" s="36"/>
      <c r="H87" s="43"/>
    </row>
    <row r="88" spans="1:9" s="8" customFormat="1" x14ac:dyDescent="0.2">
      <c r="B88" s="107" t="s">
        <v>7</v>
      </c>
      <c r="C88" s="141" t="s">
        <v>218</v>
      </c>
      <c r="D88" s="22"/>
      <c r="E88" s="106" t="s">
        <v>5</v>
      </c>
      <c r="F88" s="11">
        <v>1</v>
      </c>
      <c r="G88" s="136"/>
      <c r="H88" s="135"/>
      <c r="I88" s="134"/>
    </row>
    <row r="89" spans="1:9" ht="7.5" customHeight="1" x14ac:dyDescent="0.2">
      <c r="B89" s="107"/>
      <c r="C89" s="112"/>
      <c r="D89" s="112"/>
      <c r="H89" s="43"/>
    </row>
    <row r="90" spans="1:9" ht="25.5" x14ac:dyDescent="0.2">
      <c r="B90" s="107" t="s">
        <v>7</v>
      </c>
      <c r="C90" s="126" t="s">
        <v>390</v>
      </c>
      <c r="D90" s="124"/>
      <c r="H90" s="43"/>
    </row>
    <row r="91" spans="1:9" x14ac:dyDescent="0.2">
      <c r="A91" s="82"/>
      <c r="B91" s="94"/>
      <c r="C91" s="131" t="s">
        <v>190</v>
      </c>
      <c r="D91" s="131"/>
      <c r="E91" s="36" t="s">
        <v>49</v>
      </c>
      <c r="F91" s="36">
        <v>3</v>
      </c>
      <c r="H91" s="43"/>
    </row>
    <row r="92" spans="1:9" s="8" customFormat="1" x14ac:dyDescent="0.2">
      <c r="B92" s="137"/>
      <c r="C92" s="131" t="s">
        <v>189</v>
      </c>
      <c r="D92" s="22"/>
      <c r="E92" s="106" t="s">
        <v>49</v>
      </c>
      <c r="F92" s="106">
        <v>3</v>
      </c>
      <c r="G92" s="136"/>
      <c r="H92" s="135"/>
      <c r="I92" s="134"/>
    </row>
    <row r="93" spans="1:9" s="8" customFormat="1" x14ac:dyDescent="0.2">
      <c r="B93" s="137"/>
      <c r="C93" s="131" t="s">
        <v>188</v>
      </c>
      <c r="D93" s="22"/>
      <c r="E93" s="106" t="s">
        <v>49</v>
      </c>
      <c r="F93" s="106">
        <v>10</v>
      </c>
      <c r="G93" s="136"/>
      <c r="H93" s="135"/>
      <c r="I93" s="134"/>
    </row>
    <row r="94" spans="1:9" s="8" customFormat="1" x14ac:dyDescent="0.2">
      <c r="B94" s="137"/>
      <c r="C94" s="131" t="s">
        <v>389</v>
      </c>
      <c r="D94" s="22"/>
      <c r="E94" s="106" t="s">
        <v>49</v>
      </c>
      <c r="F94" s="106">
        <v>40</v>
      </c>
      <c r="G94" s="136"/>
      <c r="H94" s="135"/>
      <c r="I94" s="134"/>
    </row>
    <row r="95" spans="1:9" x14ac:dyDescent="0.2">
      <c r="B95" s="107" t="s">
        <v>7</v>
      </c>
      <c r="C95" s="133" t="s">
        <v>187</v>
      </c>
      <c r="D95" s="132"/>
      <c r="E95" s="36" t="s">
        <v>5</v>
      </c>
      <c r="F95" s="36">
        <v>1</v>
      </c>
      <c r="G95" s="36"/>
      <c r="H95" s="43"/>
    </row>
    <row r="96" spans="1:9" s="8" customFormat="1" x14ac:dyDescent="0.2">
      <c r="B96" s="107" t="s">
        <v>7</v>
      </c>
      <c r="C96" s="141" t="s">
        <v>218</v>
      </c>
      <c r="D96" s="22"/>
      <c r="E96" s="106" t="s">
        <v>5</v>
      </c>
      <c r="F96" s="11">
        <v>1</v>
      </c>
      <c r="G96" s="136"/>
      <c r="H96" s="135"/>
      <c r="I96" s="134"/>
    </row>
    <row r="97" spans="1:8" ht="6.75" customHeight="1" x14ac:dyDescent="0.2">
      <c r="B97" s="107"/>
      <c r="C97" s="112"/>
      <c r="D97" s="112"/>
      <c r="H97" s="43"/>
    </row>
    <row r="98" spans="1:8" x14ac:dyDescent="0.2">
      <c r="B98" s="107" t="s">
        <v>7</v>
      </c>
      <c r="C98" s="129" t="s">
        <v>388</v>
      </c>
      <c r="D98" s="129"/>
      <c r="E98" s="36" t="s">
        <v>5</v>
      </c>
      <c r="F98" s="36">
        <v>1</v>
      </c>
      <c r="H98" s="43"/>
    </row>
    <row r="99" spans="1:8" ht="25.5" x14ac:dyDescent="0.2">
      <c r="B99" s="107" t="s">
        <v>7</v>
      </c>
      <c r="C99" s="129" t="s">
        <v>387</v>
      </c>
      <c r="D99" s="129"/>
      <c r="E99" s="36" t="s">
        <v>12</v>
      </c>
      <c r="F99" s="36">
        <v>1</v>
      </c>
      <c r="H99" s="43"/>
    </row>
    <row r="100" spans="1:8" ht="25.5" x14ac:dyDescent="0.2">
      <c r="B100" s="107" t="s">
        <v>7</v>
      </c>
      <c r="C100" s="129" t="s">
        <v>386</v>
      </c>
      <c r="D100" s="129"/>
      <c r="E100" s="36" t="s">
        <v>5</v>
      </c>
      <c r="F100" s="36">
        <v>1</v>
      </c>
      <c r="H100" s="43"/>
    </row>
    <row r="101" spans="1:8" x14ac:dyDescent="0.2">
      <c r="B101" s="94" t="s">
        <v>7</v>
      </c>
      <c r="C101" s="44" t="s">
        <v>186</v>
      </c>
      <c r="D101" s="44"/>
      <c r="H101" s="43"/>
    </row>
    <row r="102" spans="1:8" ht="12.75" customHeight="1" x14ac:dyDescent="0.2">
      <c r="B102" s="94"/>
      <c r="C102" s="131" t="s">
        <v>185</v>
      </c>
      <c r="D102" s="131"/>
      <c r="E102" s="36" t="s">
        <v>0</v>
      </c>
      <c r="F102" s="36">
        <v>1</v>
      </c>
      <c r="G102" s="36"/>
      <c r="H102" s="43"/>
    </row>
    <row r="103" spans="1:8" ht="12.75" customHeight="1" x14ac:dyDescent="0.2">
      <c r="B103" s="94"/>
      <c r="C103" s="131" t="s">
        <v>184</v>
      </c>
      <c r="D103" s="131"/>
      <c r="E103" s="36" t="s">
        <v>0</v>
      </c>
      <c r="F103" s="36">
        <v>1</v>
      </c>
      <c r="G103" s="36"/>
      <c r="H103" s="43"/>
    </row>
    <row r="104" spans="1:8" ht="12.75" customHeight="1" x14ac:dyDescent="0.2">
      <c r="A104" s="82"/>
      <c r="B104" s="107"/>
      <c r="C104" s="131" t="s">
        <v>183</v>
      </c>
      <c r="D104" s="131"/>
      <c r="E104" s="36" t="s">
        <v>0</v>
      </c>
      <c r="F104" s="36">
        <v>6</v>
      </c>
      <c r="H104" s="43"/>
    </row>
    <row r="105" spans="1:8" ht="12.75" customHeight="1" x14ac:dyDescent="0.2">
      <c r="A105" s="82"/>
      <c r="B105" s="107"/>
      <c r="C105" s="131" t="s">
        <v>178</v>
      </c>
      <c r="D105" s="131"/>
      <c r="E105" s="36" t="s">
        <v>0</v>
      </c>
      <c r="F105" s="36">
        <v>21</v>
      </c>
      <c r="H105" s="43"/>
    </row>
    <row r="106" spans="1:8" ht="12.75" customHeight="1" x14ac:dyDescent="0.2">
      <c r="B106" s="45"/>
      <c r="C106" s="75" t="str">
        <f>"Sous total article "&amp;LEFT(B77,7)</f>
        <v>Sous total article 1.05.02</v>
      </c>
      <c r="D106" s="76"/>
      <c r="E106" s="79"/>
      <c r="F106" s="79"/>
      <c r="G106" s="78"/>
      <c r="H106" s="77"/>
    </row>
    <row r="107" spans="1:8" ht="6" customHeight="1" x14ac:dyDescent="0.2">
      <c r="A107" s="82"/>
      <c r="B107" s="45"/>
      <c r="H107" s="43"/>
    </row>
    <row r="108" spans="1:8" s="8" customFormat="1" x14ac:dyDescent="0.2">
      <c r="B108" s="102"/>
      <c r="C108" s="95" t="str">
        <f>"Total article "&amp;LEFT(B56,5)</f>
        <v xml:space="preserve">Total article 1.05 </v>
      </c>
      <c r="D108" s="76"/>
      <c r="E108" s="12"/>
      <c r="F108" s="12"/>
      <c r="G108" s="19"/>
      <c r="H108" s="18"/>
    </row>
    <row r="109" spans="1:8" ht="12.75" customHeight="1" x14ac:dyDescent="0.2">
      <c r="A109" s="82"/>
      <c r="B109" s="97" t="s">
        <v>385</v>
      </c>
      <c r="C109" s="117"/>
      <c r="D109" s="117"/>
      <c r="H109" s="43"/>
    </row>
    <row r="110" spans="1:8" ht="12.75" customHeight="1" x14ac:dyDescent="0.2">
      <c r="A110" s="82"/>
      <c r="B110" s="97"/>
      <c r="C110" s="117"/>
      <c r="D110" s="117"/>
      <c r="H110" s="43"/>
    </row>
    <row r="111" spans="1:8" ht="12.75" customHeight="1" x14ac:dyDescent="0.2">
      <c r="A111" s="82"/>
      <c r="B111" s="118" t="s">
        <v>384</v>
      </c>
      <c r="C111" s="76"/>
      <c r="D111" s="76"/>
      <c r="H111" s="43"/>
    </row>
    <row r="112" spans="1:8" x14ac:dyDescent="0.2">
      <c r="A112" s="82"/>
      <c r="B112" s="94" t="s">
        <v>7</v>
      </c>
      <c r="C112" s="149" t="s">
        <v>383</v>
      </c>
      <c r="D112" s="149"/>
      <c r="F112" s="106"/>
      <c r="H112" s="43"/>
    </row>
    <row r="113" spans="1:8" ht="12.75" customHeight="1" x14ac:dyDescent="0.2">
      <c r="B113" s="94"/>
      <c r="C113" s="131" t="s">
        <v>382</v>
      </c>
      <c r="D113" s="131"/>
      <c r="E113" s="36" t="s">
        <v>0</v>
      </c>
      <c r="F113" s="36">
        <v>1</v>
      </c>
      <c r="G113" s="36"/>
      <c r="H113" s="43"/>
    </row>
    <row r="114" spans="1:8" ht="12.75" customHeight="1" x14ac:dyDescent="0.2">
      <c r="B114" s="94"/>
      <c r="C114" s="131" t="s">
        <v>381</v>
      </c>
      <c r="D114" s="131"/>
      <c r="E114" s="36" t="s">
        <v>0</v>
      </c>
      <c r="F114" s="36">
        <v>3</v>
      </c>
      <c r="G114" s="36"/>
      <c r="H114" s="43"/>
    </row>
    <row r="115" spans="1:8" ht="12.75" customHeight="1" x14ac:dyDescent="0.2">
      <c r="B115" s="94"/>
      <c r="C115" s="131" t="s">
        <v>380</v>
      </c>
      <c r="D115" s="131"/>
      <c r="E115" s="36" t="s">
        <v>0</v>
      </c>
      <c r="F115" s="36">
        <v>4</v>
      </c>
      <c r="G115" s="36"/>
      <c r="H115" s="43"/>
    </row>
    <row r="116" spans="1:8" ht="12.75" customHeight="1" x14ac:dyDescent="0.2">
      <c r="A116" s="82"/>
      <c r="B116" s="107"/>
      <c r="C116" s="131" t="s">
        <v>379</v>
      </c>
      <c r="D116" s="131"/>
      <c r="E116" s="36" t="s">
        <v>0</v>
      </c>
      <c r="F116" s="36">
        <v>7</v>
      </c>
      <c r="H116" s="43"/>
    </row>
    <row r="117" spans="1:8" ht="12.75" customHeight="1" x14ac:dyDescent="0.2">
      <c r="A117" s="82"/>
      <c r="B117" s="107"/>
      <c r="C117" s="131" t="s">
        <v>378</v>
      </c>
      <c r="D117" s="131"/>
      <c r="E117" s="36" t="s">
        <v>0</v>
      </c>
      <c r="F117" s="36">
        <v>1</v>
      </c>
      <c r="H117" s="43"/>
    </row>
    <row r="118" spans="1:8" ht="12.75" customHeight="1" x14ac:dyDescent="0.2">
      <c r="B118" s="94"/>
      <c r="C118" s="131" t="s">
        <v>377</v>
      </c>
      <c r="D118" s="131"/>
      <c r="E118" s="36" t="s">
        <v>0</v>
      </c>
      <c r="F118" s="36">
        <v>1</v>
      </c>
      <c r="G118" s="36"/>
      <c r="H118" s="43"/>
    </row>
    <row r="119" spans="1:8" ht="12.75" customHeight="1" x14ac:dyDescent="0.2">
      <c r="A119" s="82"/>
      <c r="B119" s="107"/>
      <c r="C119" s="131" t="s">
        <v>376</v>
      </c>
      <c r="D119" s="131"/>
      <c r="E119" s="36" t="s">
        <v>0</v>
      </c>
      <c r="F119" s="36">
        <v>1</v>
      </c>
      <c r="H119" s="43"/>
    </row>
    <row r="120" spans="1:8" x14ac:dyDescent="0.2">
      <c r="B120" s="94" t="s">
        <v>7</v>
      </c>
      <c r="C120" s="149" t="s">
        <v>371</v>
      </c>
      <c r="D120" s="149"/>
      <c r="E120" s="36" t="s">
        <v>0</v>
      </c>
      <c r="F120" s="106">
        <f>SUM(F113:F119)</f>
        <v>18</v>
      </c>
      <c r="G120" s="36"/>
      <c r="H120" s="43"/>
    </row>
    <row r="121" spans="1:8" x14ac:dyDescent="0.2">
      <c r="B121" s="94" t="s">
        <v>7</v>
      </c>
      <c r="C121" s="149" t="s">
        <v>375</v>
      </c>
      <c r="D121" s="149"/>
      <c r="E121" s="36" t="s">
        <v>0</v>
      </c>
      <c r="F121" s="106">
        <f>F120</f>
        <v>18</v>
      </c>
      <c r="G121" s="36"/>
      <c r="H121" s="43"/>
    </row>
    <row r="122" spans="1:8" x14ac:dyDescent="0.2">
      <c r="B122" s="94" t="s">
        <v>7</v>
      </c>
      <c r="C122" s="149" t="s">
        <v>369</v>
      </c>
      <c r="D122" s="149"/>
      <c r="E122" s="36" t="s">
        <v>0</v>
      </c>
      <c r="F122" s="106">
        <f>F121</f>
        <v>18</v>
      </c>
      <c r="G122" s="36"/>
      <c r="H122" s="43"/>
    </row>
    <row r="123" spans="1:8" x14ac:dyDescent="0.2">
      <c r="B123" s="94" t="s">
        <v>7</v>
      </c>
      <c r="C123" s="119" t="s">
        <v>368</v>
      </c>
      <c r="D123" s="119"/>
      <c r="E123" s="36" t="s">
        <v>0</v>
      </c>
      <c r="F123" s="106">
        <f>F122</f>
        <v>18</v>
      </c>
      <c r="G123" s="36"/>
      <c r="H123" s="43"/>
    </row>
    <row r="124" spans="1:8" x14ac:dyDescent="0.2">
      <c r="A124" s="82"/>
      <c r="B124" s="107" t="s">
        <v>7</v>
      </c>
      <c r="C124" s="126" t="s">
        <v>374</v>
      </c>
      <c r="E124" s="36" t="s">
        <v>5</v>
      </c>
      <c r="F124" s="106">
        <f>F123</f>
        <v>18</v>
      </c>
      <c r="H124" s="43"/>
    </row>
    <row r="125" spans="1:8" ht="12.75" customHeight="1" x14ac:dyDescent="0.2">
      <c r="A125" s="82"/>
      <c r="B125" s="97"/>
      <c r="C125" s="117"/>
      <c r="D125" s="117"/>
      <c r="H125" s="43"/>
    </row>
    <row r="126" spans="1:8" ht="12.75" customHeight="1" x14ac:dyDescent="0.2">
      <c r="B126" s="45"/>
      <c r="C126" s="75" t="str">
        <f>"Sous total article "&amp;LEFT(B111,7)</f>
        <v>Sous total article 1.06.01</v>
      </c>
      <c r="D126" s="76"/>
      <c r="E126" s="79"/>
      <c r="F126" s="79"/>
      <c r="G126" s="78"/>
      <c r="H126" s="77"/>
    </row>
    <row r="127" spans="1:8" ht="12.75" customHeight="1" x14ac:dyDescent="0.2">
      <c r="A127" s="82"/>
      <c r="B127" s="97"/>
      <c r="C127" s="117"/>
      <c r="D127" s="117"/>
      <c r="H127" s="43"/>
    </row>
    <row r="128" spans="1:8" ht="12.75" customHeight="1" x14ac:dyDescent="0.2">
      <c r="A128" s="82"/>
      <c r="B128" s="118" t="s">
        <v>373</v>
      </c>
      <c r="C128" s="76"/>
      <c r="D128" s="76"/>
      <c r="H128" s="43"/>
    </row>
    <row r="129" spans="1:8" ht="25.5" x14ac:dyDescent="0.2">
      <c r="A129" s="82"/>
      <c r="B129" s="94" t="s">
        <v>7</v>
      </c>
      <c r="C129" s="149" t="s">
        <v>372</v>
      </c>
      <c r="D129" s="149"/>
      <c r="E129" s="36" t="s">
        <v>0</v>
      </c>
      <c r="F129" s="106">
        <v>1</v>
      </c>
      <c r="H129" s="43"/>
    </row>
    <row r="130" spans="1:8" x14ac:dyDescent="0.2">
      <c r="B130" s="94" t="s">
        <v>7</v>
      </c>
      <c r="C130" s="149" t="s">
        <v>371</v>
      </c>
      <c r="D130" s="149"/>
      <c r="E130" s="36" t="s">
        <v>0</v>
      </c>
      <c r="F130" s="106">
        <v>1</v>
      </c>
      <c r="G130" s="36"/>
      <c r="H130" s="43"/>
    </row>
    <row r="131" spans="1:8" x14ac:dyDescent="0.2">
      <c r="B131" s="94" t="s">
        <v>7</v>
      </c>
      <c r="C131" s="149" t="s">
        <v>370</v>
      </c>
      <c r="D131" s="149"/>
      <c r="E131" s="36" t="s">
        <v>0</v>
      </c>
      <c r="F131" s="106">
        <v>1</v>
      </c>
      <c r="G131" s="36"/>
      <c r="H131" s="43"/>
    </row>
    <row r="132" spans="1:8" x14ac:dyDescent="0.2">
      <c r="B132" s="94" t="s">
        <v>7</v>
      </c>
      <c r="C132" s="149" t="s">
        <v>369</v>
      </c>
      <c r="D132" s="149"/>
      <c r="E132" s="36" t="s">
        <v>5</v>
      </c>
      <c r="F132" s="106">
        <v>1</v>
      </c>
      <c r="G132" s="36"/>
      <c r="H132" s="43"/>
    </row>
    <row r="133" spans="1:8" x14ac:dyDescent="0.2">
      <c r="B133" s="94" t="s">
        <v>7</v>
      </c>
      <c r="C133" s="119" t="s">
        <v>368</v>
      </c>
      <c r="D133" s="119"/>
      <c r="E133" s="36" t="s">
        <v>0</v>
      </c>
      <c r="F133" s="36">
        <v>1</v>
      </c>
      <c r="G133" s="36"/>
      <c r="H133" s="43"/>
    </row>
    <row r="134" spans="1:8" ht="25.5" x14ac:dyDescent="0.2">
      <c r="B134" s="94" t="s">
        <v>7</v>
      </c>
      <c r="C134" s="119" t="s">
        <v>367</v>
      </c>
      <c r="D134" s="119"/>
      <c r="E134" s="36" t="s">
        <v>0</v>
      </c>
      <c r="F134" s="36">
        <v>1</v>
      </c>
      <c r="G134" s="36"/>
      <c r="H134" s="43"/>
    </row>
    <row r="135" spans="1:8" ht="12.75" customHeight="1" x14ac:dyDescent="0.2">
      <c r="B135" s="45"/>
      <c r="C135" s="75" t="str">
        <f>"Sous total article "&amp;LEFT(B128,7)</f>
        <v>Sous total article 1.06.02</v>
      </c>
      <c r="D135" s="76"/>
      <c r="E135" s="79"/>
      <c r="F135" s="79"/>
      <c r="G135" s="78"/>
      <c r="H135" s="77"/>
    </row>
    <row r="136" spans="1:8" x14ac:dyDescent="0.2">
      <c r="B136" s="45"/>
      <c r="C136" s="95"/>
      <c r="D136" s="76"/>
      <c r="H136" s="43"/>
    </row>
    <row r="137" spans="1:8" s="8" customFormat="1" x14ac:dyDescent="0.2">
      <c r="B137" s="102"/>
      <c r="C137" s="95" t="str">
        <f>"Total article "&amp;LEFT(B109,5)</f>
        <v xml:space="preserve">Total article 1.06 </v>
      </c>
      <c r="D137" s="76"/>
      <c r="E137" s="12"/>
      <c r="F137" s="12"/>
      <c r="G137" s="19"/>
      <c r="H137" s="18"/>
    </row>
    <row r="138" spans="1:8" ht="8.1" customHeight="1" x14ac:dyDescent="0.2">
      <c r="B138" s="45"/>
      <c r="C138" s="76"/>
      <c r="D138" s="76"/>
      <c r="H138" s="43"/>
    </row>
    <row r="139" spans="1:8" x14ac:dyDescent="0.2">
      <c r="A139" s="82"/>
      <c r="B139" s="97" t="s">
        <v>366</v>
      </c>
      <c r="C139" s="76"/>
      <c r="D139" s="76"/>
      <c r="H139" s="43"/>
    </row>
    <row r="140" spans="1:8" x14ac:dyDescent="0.2">
      <c r="A140" s="82"/>
      <c r="B140" s="107" t="s">
        <v>7</v>
      </c>
      <c r="C140" s="139" t="s">
        <v>365</v>
      </c>
      <c r="D140" s="139"/>
      <c r="E140" s="36" t="s">
        <v>5</v>
      </c>
      <c r="F140" s="36">
        <v>1</v>
      </c>
      <c r="H140" s="43"/>
    </row>
    <row r="141" spans="1:8" x14ac:dyDescent="0.2">
      <c r="B141" s="45"/>
      <c r="C141" s="95" t="str">
        <f>"Total article "&amp;LEFT(B139,5)</f>
        <v xml:space="preserve">Total article 1.07 </v>
      </c>
      <c r="D141" s="76"/>
      <c r="E141" s="79"/>
      <c r="F141" s="79"/>
      <c r="G141" s="78"/>
      <c r="H141" s="77"/>
    </row>
    <row r="142" spans="1:8" ht="8.1" customHeight="1" x14ac:dyDescent="0.2">
      <c r="B142" s="45"/>
      <c r="C142" s="76"/>
      <c r="D142" s="76"/>
      <c r="H142" s="43"/>
    </row>
    <row r="143" spans="1:8" x14ac:dyDescent="0.2">
      <c r="A143" s="82"/>
      <c r="B143" s="97" t="s">
        <v>364</v>
      </c>
      <c r="C143" s="76"/>
      <c r="D143" s="76"/>
      <c r="H143" s="43"/>
    </row>
    <row r="144" spans="1:8" x14ac:dyDescent="0.2">
      <c r="B144" s="107" t="s">
        <v>7</v>
      </c>
      <c r="C144" s="124" t="s">
        <v>363</v>
      </c>
      <c r="D144" s="124"/>
      <c r="E144" s="36" t="s">
        <v>5</v>
      </c>
      <c r="F144" s="36">
        <v>19</v>
      </c>
      <c r="H144" s="43"/>
    </row>
    <row r="145" spans="1:8" ht="25.5" x14ac:dyDescent="0.2">
      <c r="B145" s="107" t="s">
        <v>7</v>
      </c>
      <c r="C145" s="124" t="s">
        <v>362</v>
      </c>
      <c r="D145" s="124"/>
      <c r="E145" s="36" t="s">
        <v>5</v>
      </c>
      <c r="F145" s="36">
        <v>19</v>
      </c>
      <c r="H145" s="43"/>
    </row>
    <row r="146" spans="1:8" ht="12" customHeight="1" x14ac:dyDescent="0.2">
      <c r="B146" s="45"/>
      <c r="C146" s="95" t="str">
        <f>"Total article "&amp;LEFT(B143,5)</f>
        <v xml:space="preserve">Total article 1.08 </v>
      </c>
      <c r="D146" s="76"/>
      <c r="E146" s="79"/>
      <c r="F146" s="79"/>
      <c r="G146" s="78"/>
      <c r="H146" s="77"/>
    </row>
    <row r="147" spans="1:8" x14ac:dyDescent="0.2">
      <c r="B147" s="45"/>
      <c r="C147" s="76"/>
      <c r="D147" s="76"/>
      <c r="H147" s="43"/>
    </row>
    <row r="148" spans="1:8" ht="12.75" customHeight="1" x14ac:dyDescent="0.2">
      <c r="A148" s="82"/>
      <c r="B148" s="97" t="s">
        <v>361</v>
      </c>
      <c r="C148" s="117"/>
      <c r="D148" s="117"/>
      <c r="H148" s="43"/>
    </row>
    <row r="149" spans="1:8" ht="25.5" x14ac:dyDescent="0.2">
      <c r="A149" s="82"/>
      <c r="B149" s="107" t="s">
        <v>7</v>
      </c>
      <c r="C149" s="153" t="s">
        <v>360</v>
      </c>
      <c r="D149" s="153"/>
      <c r="H149" s="43"/>
    </row>
    <row r="150" spans="1:8" x14ac:dyDescent="0.2">
      <c r="A150" s="82"/>
      <c r="B150" s="81"/>
      <c r="C150" s="142" t="s">
        <v>359</v>
      </c>
      <c r="D150" s="142"/>
      <c r="E150" s="36" t="s">
        <v>49</v>
      </c>
      <c r="F150" s="36">
        <v>110</v>
      </c>
      <c r="H150" s="43"/>
    </row>
    <row r="151" spans="1:8" x14ac:dyDescent="0.2">
      <c r="A151" s="82"/>
      <c r="B151" s="81"/>
      <c r="C151" s="142" t="s">
        <v>358</v>
      </c>
      <c r="D151" s="142"/>
      <c r="E151" s="36" t="s">
        <v>49</v>
      </c>
      <c r="F151" s="36">
        <v>110</v>
      </c>
      <c r="H151" s="43"/>
    </row>
    <row r="152" spans="1:8" x14ac:dyDescent="0.2">
      <c r="A152" s="82"/>
      <c r="B152" s="107" t="s">
        <v>7</v>
      </c>
      <c r="C152" s="152" t="s">
        <v>357</v>
      </c>
      <c r="D152" s="152"/>
      <c r="E152" s="36" t="s">
        <v>5</v>
      </c>
      <c r="F152" s="36">
        <v>8</v>
      </c>
      <c r="H152" s="43"/>
    </row>
    <row r="153" spans="1:8" x14ac:dyDescent="0.2">
      <c r="A153" s="82"/>
      <c r="B153" s="107" t="s">
        <v>7</v>
      </c>
      <c r="C153" s="152" t="s">
        <v>356</v>
      </c>
      <c r="D153" s="152"/>
      <c r="E153" s="36" t="s">
        <v>5</v>
      </c>
      <c r="F153" s="36">
        <v>1</v>
      </c>
      <c r="H153" s="43"/>
    </row>
    <row r="154" spans="1:8" ht="25.5" x14ac:dyDescent="0.2">
      <c r="A154" s="113"/>
      <c r="B154" s="107" t="s">
        <v>7</v>
      </c>
      <c r="C154" s="153" t="s">
        <v>355</v>
      </c>
      <c r="D154" s="152"/>
      <c r="E154" s="36" t="s">
        <v>5</v>
      </c>
      <c r="F154" s="36">
        <v>1</v>
      </c>
      <c r="H154" s="43"/>
    </row>
    <row r="155" spans="1:8" ht="25.5" x14ac:dyDescent="0.2">
      <c r="A155" s="113"/>
      <c r="B155" s="107" t="s">
        <v>7</v>
      </c>
      <c r="C155" s="153" t="s">
        <v>354</v>
      </c>
      <c r="D155" s="152"/>
      <c r="E155" s="36" t="s">
        <v>5</v>
      </c>
      <c r="F155" s="36">
        <v>1</v>
      </c>
      <c r="H155" s="43"/>
    </row>
    <row r="156" spans="1:8" x14ac:dyDescent="0.2">
      <c r="B156" s="45"/>
      <c r="C156" s="95" t="str">
        <f>"Total article "&amp;LEFT(B148,5)</f>
        <v xml:space="preserve">Total article 1.09 </v>
      </c>
      <c r="D156" s="76"/>
      <c r="E156" s="79"/>
      <c r="F156" s="79"/>
      <c r="G156" s="78"/>
      <c r="H156" s="77"/>
    </row>
    <row r="157" spans="1:8" x14ac:dyDescent="0.2">
      <c r="B157" s="45"/>
      <c r="C157" s="76"/>
      <c r="D157" s="76"/>
      <c r="H157" s="43"/>
    </row>
    <row r="158" spans="1:8" ht="12.75" customHeight="1" x14ac:dyDescent="0.2">
      <c r="A158" s="82"/>
      <c r="B158" s="97" t="s">
        <v>353</v>
      </c>
      <c r="C158" s="117"/>
      <c r="D158" s="117"/>
      <c r="H158" s="43"/>
    </row>
    <row r="159" spans="1:8" ht="25.5" x14ac:dyDescent="0.2">
      <c r="A159" s="82"/>
      <c r="B159" s="107" t="s">
        <v>7</v>
      </c>
      <c r="C159" s="153" t="s">
        <v>352</v>
      </c>
      <c r="D159" s="153"/>
      <c r="H159" s="43"/>
    </row>
    <row r="160" spans="1:8" x14ac:dyDescent="0.2">
      <c r="A160" s="82"/>
      <c r="B160" s="81"/>
      <c r="C160" s="142" t="s">
        <v>351</v>
      </c>
      <c r="D160" s="142"/>
      <c r="E160" s="36" t="s">
        <v>49</v>
      </c>
      <c r="F160" s="36">
        <v>30</v>
      </c>
      <c r="H160" s="43"/>
    </row>
    <row r="161" spans="1:8" ht="25.5" x14ac:dyDescent="0.2">
      <c r="A161" s="82"/>
      <c r="B161" s="107" t="s">
        <v>7</v>
      </c>
      <c r="C161" s="153" t="s">
        <v>350</v>
      </c>
      <c r="D161" s="152"/>
      <c r="E161" s="36" t="s">
        <v>5</v>
      </c>
      <c r="F161" s="36">
        <v>1</v>
      </c>
      <c r="H161" s="43"/>
    </row>
    <row r="162" spans="1:8" x14ac:dyDescent="0.2">
      <c r="A162" s="82"/>
      <c r="B162" s="107" t="s">
        <v>7</v>
      </c>
      <c r="C162" s="152" t="s">
        <v>349</v>
      </c>
      <c r="D162" s="152"/>
      <c r="E162" s="36" t="s">
        <v>5</v>
      </c>
      <c r="F162" s="36">
        <v>3</v>
      </c>
      <c r="H162" s="43"/>
    </row>
    <row r="163" spans="1:8" x14ac:dyDescent="0.2">
      <c r="A163" s="82"/>
      <c r="B163" s="107" t="s">
        <v>7</v>
      </c>
      <c r="C163" s="152" t="s">
        <v>348</v>
      </c>
      <c r="D163" s="152"/>
      <c r="E163" s="36" t="s">
        <v>5</v>
      </c>
      <c r="F163" s="36">
        <v>3</v>
      </c>
      <c r="H163" s="43"/>
    </row>
    <row r="164" spans="1:8" x14ac:dyDescent="0.2">
      <c r="B164" s="45"/>
      <c r="C164" s="95" t="str">
        <f>"Total article "&amp;LEFT(B158,5)</f>
        <v xml:space="preserve">Total article 1.10 </v>
      </c>
      <c r="D164" s="76"/>
      <c r="E164" s="79"/>
      <c r="F164" s="79"/>
      <c r="G164" s="78"/>
      <c r="H164" s="77"/>
    </row>
    <row r="165" spans="1:8" x14ac:dyDescent="0.2">
      <c r="B165" s="45"/>
      <c r="C165" s="76"/>
      <c r="D165" s="76"/>
      <c r="H165" s="43"/>
    </row>
    <row r="166" spans="1:8" s="8" customFormat="1" ht="12.75" customHeight="1" x14ac:dyDescent="0.2">
      <c r="B166" s="97" t="s">
        <v>347</v>
      </c>
      <c r="C166" s="125"/>
      <c r="D166" s="116"/>
      <c r="E166" s="11"/>
      <c r="F166" s="36"/>
      <c r="G166" s="35"/>
      <c r="H166" s="43"/>
    </row>
    <row r="167" spans="1:8" s="8" customFormat="1" x14ac:dyDescent="0.2">
      <c r="B167" s="102"/>
      <c r="C167" s="44" t="s">
        <v>57</v>
      </c>
      <c r="D167" s="44"/>
      <c r="E167" s="11" t="s">
        <v>5</v>
      </c>
      <c r="F167" s="36">
        <v>1</v>
      </c>
      <c r="G167" s="35"/>
      <c r="H167" s="43"/>
    </row>
    <row r="168" spans="1:8" s="8" customFormat="1" x14ac:dyDescent="0.2">
      <c r="B168" s="102"/>
      <c r="C168" s="95" t="str">
        <f>"Total article "&amp;LEFT(B166,5)</f>
        <v xml:space="preserve">Total article 1.11 </v>
      </c>
      <c r="D168" s="76"/>
      <c r="E168" s="12"/>
      <c r="F168" s="12"/>
      <c r="G168" s="19"/>
      <c r="H168" s="18"/>
    </row>
    <row r="169" spans="1:8" ht="8.1" customHeight="1" x14ac:dyDescent="0.2">
      <c r="B169" s="45"/>
      <c r="C169" s="76"/>
      <c r="D169" s="76"/>
      <c r="H169" s="43"/>
    </row>
    <row r="170" spans="1:8" x14ac:dyDescent="0.2">
      <c r="A170" s="82"/>
      <c r="B170" s="98"/>
      <c r="C170" s="76"/>
      <c r="D170" s="76"/>
      <c r="F170" s="106"/>
      <c r="H170" s="43"/>
    </row>
    <row r="171" spans="1:8" x14ac:dyDescent="0.2">
      <c r="B171" s="93"/>
      <c r="C171" s="92" t="str">
        <f>"TOTAL CHAPITRE "&amp;LEFT(B3,1)</f>
        <v>TOTAL CHAPITRE 1</v>
      </c>
      <c r="D171" s="67"/>
      <c r="E171" s="67"/>
      <c r="F171" s="67"/>
      <c r="G171" s="67"/>
      <c r="H171" s="66"/>
    </row>
    <row r="172" spans="1:8" ht="12.75" customHeight="1" x14ac:dyDescent="0.2">
      <c r="A172" s="151"/>
      <c r="B172" s="68" t="s">
        <v>346</v>
      </c>
      <c r="C172" s="67"/>
      <c r="D172" s="67"/>
      <c r="E172" s="67"/>
      <c r="F172" s="67"/>
      <c r="G172" s="67"/>
      <c r="H172" s="66"/>
    </row>
    <row r="173" spans="1:8" ht="12.75" customHeight="1" x14ac:dyDescent="0.2">
      <c r="A173" s="150"/>
      <c r="B173" s="45"/>
      <c r="C173" s="76"/>
      <c r="H173" s="43"/>
    </row>
    <row r="174" spans="1:8" ht="12.75" customHeight="1" x14ac:dyDescent="0.2">
      <c r="A174" s="82"/>
      <c r="B174" s="97" t="s">
        <v>345</v>
      </c>
      <c r="C174" s="76"/>
      <c r="D174" s="76"/>
      <c r="H174" s="43"/>
    </row>
    <row r="175" spans="1:8" ht="8.1" customHeight="1" x14ac:dyDescent="0.2">
      <c r="B175" s="45"/>
      <c r="C175" s="76"/>
      <c r="D175" s="76"/>
      <c r="H175" s="43"/>
    </row>
    <row r="176" spans="1:8" x14ac:dyDescent="0.2">
      <c r="A176" s="82"/>
      <c r="B176" s="107" t="s">
        <v>7</v>
      </c>
      <c r="C176" s="112" t="s">
        <v>322</v>
      </c>
      <c r="D176" s="112"/>
      <c r="E176" s="36" t="s">
        <v>5</v>
      </c>
      <c r="F176" s="36">
        <v>1</v>
      </c>
      <c r="H176" s="43"/>
    </row>
    <row r="177" spans="1:8" x14ac:dyDescent="0.2">
      <c r="A177" s="82"/>
      <c r="B177" s="107" t="s">
        <v>7</v>
      </c>
      <c r="C177" s="112" t="s">
        <v>321</v>
      </c>
      <c r="D177" s="112"/>
      <c r="E177" s="36" t="s">
        <v>5</v>
      </c>
      <c r="F177" s="36">
        <v>1</v>
      </c>
      <c r="H177" s="43"/>
    </row>
    <row r="178" spans="1:8" x14ac:dyDescent="0.2">
      <c r="A178" s="82"/>
      <c r="B178" s="107" t="s">
        <v>7</v>
      </c>
      <c r="C178" s="112" t="s">
        <v>258</v>
      </c>
      <c r="D178" s="112"/>
      <c r="E178" s="36" t="s">
        <v>5</v>
      </c>
      <c r="F178" s="36">
        <v>1</v>
      </c>
      <c r="H178" s="43"/>
    </row>
    <row r="179" spans="1:8" x14ac:dyDescent="0.2">
      <c r="A179" s="82"/>
      <c r="B179" s="107" t="s">
        <v>7</v>
      </c>
      <c r="C179" s="112" t="s">
        <v>257</v>
      </c>
      <c r="D179" s="112"/>
      <c r="E179" s="36" t="s">
        <v>5</v>
      </c>
      <c r="F179" s="36">
        <v>1</v>
      </c>
      <c r="H179" s="43"/>
    </row>
    <row r="180" spans="1:8" x14ac:dyDescent="0.2">
      <c r="A180" s="82"/>
      <c r="B180" s="107" t="s">
        <v>7</v>
      </c>
      <c r="C180" s="112" t="s">
        <v>259</v>
      </c>
      <c r="D180" s="112"/>
      <c r="E180" s="36" t="s">
        <v>5</v>
      </c>
      <c r="F180" s="36">
        <v>1</v>
      </c>
      <c r="H180" s="43"/>
    </row>
    <row r="181" spans="1:8" ht="25.5" x14ac:dyDescent="0.2">
      <c r="A181" s="82"/>
      <c r="B181" s="107" t="s">
        <v>7</v>
      </c>
      <c r="C181" s="149" t="s">
        <v>320</v>
      </c>
      <c r="D181" s="112"/>
      <c r="E181" s="36" t="s">
        <v>5</v>
      </c>
      <c r="F181" s="36">
        <v>1</v>
      </c>
      <c r="H181" s="43"/>
    </row>
    <row r="182" spans="1:8" x14ac:dyDescent="0.2">
      <c r="A182" s="82"/>
      <c r="B182" s="107" t="s">
        <v>7</v>
      </c>
      <c r="C182" s="126" t="s">
        <v>319</v>
      </c>
      <c r="E182" s="36" t="s">
        <v>5</v>
      </c>
      <c r="F182" s="36">
        <v>1</v>
      </c>
      <c r="H182" s="43"/>
    </row>
    <row r="183" spans="1:8" x14ac:dyDescent="0.2">
      <c r="A183" s="82"/>
      <c r="B183" s="107" t="s">
        <v>7</v>
      </c>
      <c r="C183" s="112" t="s">
        <v>318</v>
      </c>
      <c r="D183" s="112"/>
      <c r="E183" s="36" t="s">
        <v>5</v>
      </c>
      <c r="F183" s="36">
        <v>1</v>
      </c>
      <c r="H183" s="43"/>
    </row>
    <row r="184" spans="1:8" s="8" customFormat="1" x14ac:dyDescent="0.2">
      <c r="B184" s="102"/>
      <c r="C184" s="95" t="str">
        <f>"Total article "&amp;LEFT(B174,5)</f>
        <v xml:space="preserve">Total article 2.01 </v>
      </c>
      <c r="D184" s="76"/>
      <c r="E184" s="12"/>
      <c r="F184" s="12"/>
      <c r="G184" s="19"/>
      <c r="H184" s="18"/>
    </row>
    <row r="185" spans="1:8" ht="8.1" customHeight="1" x14ac:dyDescent="0.2">
      <c r="B185" s="45"/>
      <c r="C185" s="76"/>
      <c r="D185" s="76"/>
      <c r="H185" s="43"/>
    </row>
    <row r="186" spans="1:8" x14ac:dyDescent="0.2">
      <c r="B186" s="97" t="s">
        <v>344</v>
      </c>
      <c r="C186" s="76"/>
      <c r="D186" s="76"/>
      <c r="H186" s="43"/>
    </row>
    <row r="187" spans="1:8" ht="8.1" customHeight="1" x14ac:dyDescent="0.2">
      <c r="B187" s="45"/>
      <c r="C187" s="76"/>
      <c r="D187" s="76"/>
      <c r="H187" s="43"/>
    </row>
    <row r="188" spans="1:8" ht="15.75" customHeight="1" x14ac:dyDescent="0.2">
      <c r="B188" s="94" t="s">
        <v>7</v>
      </c>
      <c r="C188" s="149" t="s">
        <v>343</v>
      </c>
      <c r="D188" s="149"/>
      <c r="E188" s="36" t="s">
        <v>5</v>
      </c>
      <c r="F188" s="106">
        <v>1</v>
      </c>
      <c r="G188" s="36"/>
      <c r="H188" s="43"/>
    </row>
    <row r="189" spans="1:8" x14ac:dyDescent="0.2">
      <c r="B189" s="94"/>
      <c r="C189" s="131" t="s">
        <v>342</v>
      </c>
      <c r="D189" s="149"/>
      <c r="F189" s="106"/>
      <c r="G189" s="36"/>
      <c r="H189" s="43"/>
    </row>
    <row r="190" spans="1:8" x14ac:dyDescent="0.2">
      <c r="B190" s="94"/>
      <c r="C190" s="131" t="s">
        <v>341</v>
      </c>
      <c r="D190" s="119"/>
      <c r="G190" s="36"/>
      <c r="H190" s="43"/>
    </row>
    <row r="191" spans="1:8" x14ac:dyDescent="0.2">
      <c r="B191" s="94"/>
      <c r="C191" s="131" t="s">
        <v>340</v>
      </c>
      <c r="D191" s="119"/>
      <c r="G191" s="36"/>
      <c r="H191" s="43"/>
    </row>
    <row r="192" spans="1:8" x14ac:dyDescent="0.2">
      <c r="B192" s="94"/>
      <c r="C192" s="131" t="s">
        <v>339</v>
      </c>
      <c r="D192" s="119"/>
      <c r="G192" s="36"/>
      <c r="H192" s="43"/>
    </row>
    <row r="193" spans="1:8" x14ac:dyDescent="0.2">
      <c r="B193" s="94"/>
      <c r="C193" s="131" t="s">
        <v>338</v>
      </c>
      <c r="D193" s="149"/>
      <c r="F193" s="106"/>
      <c r="G193" s="36"/>
      <c r="H193" s="43"/>
    </row>
    <row r="194" spans="1:8" x14ac:dyDescent="0.2">
      <c r="A194" s="82"/>
      <c r="B194" s="107" t="s">
        <v>7</v>
      </c>
      <c r="C194" s="112" t="s">
        <v>337</v>
      </c>
      <c r="D194" s="112"/>
      <c r="E194" s="36" t="s">
        <v>5</v>
      </c>
      <c r="F194" s="36">
        <v>1</v>
      </c>
      <c r="H194" s="43"/>
    </row>
    <row r="195" spans="1:8" x14ac:dyDescent="0.2">
      <c r="A195" s="82"/>
      <c r="B195" s="107" t="s">
        <v>7</v>
      </c>
      <c r="C195" s="112" t="s">
        <v>336</v>
      </c>
      <c r="D195" s="112"/>
      <c r="E195" s="36" t="s">
        <v>5</v>
      </c>
      <c r="F195" s="36">
        <v>1</v>
      </c>
      <c r="H195" s="43"/>
    </row>
    <row r="196" spans="1:8" ht="25.5" x14ac:dyDescent="0.2">
      <c r="A196" s="82"/>
      <c r="B196" s="107" t="s">
        <v>7</v>
      </c>
      <c r="C196" s="112" t="s">
        <v>335</v>
      </c>
      <c r="D196" s="112"/>
      <c r="E196" s="36" t="s">
        <v>5</v>
      </c>
      <c r="F196" s="36">
        <v>1</v>
      </c>
      <c r="H196" s="43"/>
    </row>
    <row r="197" spans="1:8" ht="15.75" customHeight="1" x14ac:dyDescent="0.2">
      <c r="B197" s="94" t="s">
        <v>7</v>
      </c>
      <c r="C197" s="149" t="s">
        <v>334</v>
      </c>
      <c r="D197" s="149"/>
      <c r="E197" s="36" t="s">
        <v>5</v>
      </c>
      <c r="F197" s="106">
        <v>1</v>
      </c>
      <c r="G197" s="36"/>
      <c r="H197" s="43"/>
    </row>
    <row r="198" spans="1:8" ht="15.75" customHeight="1" x14ac:dyDescent="0.2">
      <c r="B198" s="94"/>
      <c r="C198" s="149"/>
      <c r="D198" s="149"/>
      <c r="F198" s="106"/>
      <c r="G198" s="36"/>
      <c r="H198" s="43"/>
    </row>
    <row r="199" spans="1:8" x14ac:dyDescent="0.2">
      <c r="B199" s="94" t="s">
        <v>7</v>
      </c>
      <c r="C199" s="149" t="s">
        <v>333</v>
      </c>
      <c r="D199" s="149"/>
      <c r="E199" s="36" t="s">
        <v>5</v>
      </c>
      <c r="F199" s="106">
        <v>1</v>
      </c>
      <c r="G199" s="36"/>
      <c r="H199" s="43"/>
    </row>
    <row r="200" spans="1:8" x14ac:dyDescent="0.2">
      <c r="B200" s="94" t="s">
        <v>7</v>
      </c>
      <c r="C200" s="149" t="s">
        <v>332</v>
      </c>
      <c r="D200" s="149"/>
      <c r="E200" s="36" t="s">
        <v>5</v>
      </c>
      <c r="F200" s="106">
        <v>3</v>
      </c>
      <c r="G200" s="36"/>
      <c r="H200" s="43"/>
    </row>
    <row r="201" spans="1:8" x14ac:dyDescent="0.2">
      <c r="B201" s="94" t="s">
        <v>7</v>
      </c>
      <c r="C201" s="149" t="s">
        <v>331</v>
      </c>
      <c r="D201" s="149"/>
      <c r="E201" s="36" t="s">
        <v>5</v>
      </c>
      <c r="F201" s="106">
        <v>1</v>
      </c>
      <c r="G201" s="36"/>
      <c r="H201" s="43"/>
    </row>
    <row r="202" spans="1:8" x14ac:dyDescent="0.2">
      <c r="B202" s="94" t="s">
        <v>7</v>
      </c>
      <c r="C202" s="149" t="s">
        <v>330</v>
      </c>
      <c r="D202" s="119"/>
      <c r="E202" s="36" t="s">
        <v>5</v>
      </c>
      <c r="F202" s="36">
        <v>1</v>
      </c>
      <c r="G202" s="36"/>
      <c r="H202" s="43"/>
    </row>
    <row r="203" spans="1:8" x14ac:dyDescent="0.2">
      <c r="B203" s="94" t="s">
        <v>7</v>
      </c>
      <c r="C203" s="149" t="s">
        <v>329</v>
      </c>
      <c r="D203" s="119"/>
      <c r="E203" s="36" t="s">
        <v>5</v>
      </c>
      <c r="F203" s="36">
        <v>1</v>
      </c>
      <c r="G203" s="36"/>
      <c r="H203" s="43"/>
    </row>
    <row r="204" spans="1:8" ht="8.1" customHeight="1" x14ac:dyDescent="0.2">
      <c r="B204" s="45"/>
      <c r="C204" s="76"/>
      <c r="D204" s="76"/>
      <c r="H204" s="43"/>
    </row>
    <row r="205" spans="1:8" s="8" customFormat="1" x14ac:dyDescent="0.2">
      <c r="B205" s="102"/>
      <c r="C205" s="95" t="str">
        <f>"Total article "&amp;LEFT(B186,5)</f>
        <v xml:space="preserve">Total article 2.02 </v>
      </c>
      <c r="D205" s="76"/>
      <c r="E205" s="12"/>
      <c r="F205" s="12"/>
      <c r="G205" s="19"/>
      <c r="H205" s="18"/>
    </row>
    <row r="206" spans="1:8" ht="8.1" customHeight="1" x14ac:dyDescent="0.2">
      <c r="B206" s="45"/>
      <c r="C206" s="76"/>
      <c r="D206" s="76"/>
      <c r="H206" s="43"/>
    </row>
    <row r="207" spans="1:8" x14ac:dyDescent="0.2">
      <c r="B207" s="97" t="s">
        <v>328</v>
      </c>
      <c r="C207" s="76"/>
      <c r="D207" s="76"/>
      <c r="H207" s="43"/>
    </row>
    <row r="208" spans="1:8" ht="8.1" customHeight="1" x14ac:dyDescent="0.2">
      <c r="B208" s="45"/>
      <c r="C208" s="76"/>
      <c r="D208" s="76"/>
      <c r="H208" s="43"/>
    </row>
    <row r="209" spans="1:8" ht="25.5" x14ac:dyDescent="0.2">
      <c r="B209" s="94" t="s">
        <v>7</v>
      </c>
      <c r="C209" s="149" t="s">
        <v>327</v>
      </c>
      <c r="D209" s="149"/>
      <c r="E209" s="36" t="s">
        <v>5</v>
      </c>
      <c r="F209" s="106">
        <v>1</v>
      </c>
      <c r="G209" s="36"/>
      <c r="H209" s="43"/>
    </row>
    <row r="210" spans="1:8" x14ac:dyDescent="0.2">
      <c r="B210" s="94"/>
      <c r="C210" s="131" t="s">
        <v>326</v>
      </c>
      <c r="D210" s="149"/>
      <c r="F210" s="106"/>
      <c r="G210" s="36"/>
      <c r="H210" s="43"/>
    </row>
    <row r="211" spans="1:8" x14ac:dyDescent="0.2">
      <c r="B211" s="94"/>
      <c r="C211" s="131" t="s">
        <v>325</v>
      </c>
      <c r="D211" s="119"/>
      <c r="G211" s="36"/>
      <c r="H211" s="43"/>
    </row>
    <row r="212" spans="1:8" x14ac:dyDescent="0.2">
      <c r="B212" s="94"/>
      <c r="C212" s="131" t="s">
        <v>324</v>
      </c>
      <c r="D212" s="119"/>
      <c r="G212" s="36"/>
      <c r="H212" s="43"/>
    </row>
    <row r="213" spans="1:8" x14ac:dyDescent="0.2">
      <c r="B213" s="94"/>
      <c r="C213" s="131" t="s">
        <v>323</v>
      </c>
      <c r="D213" s="119"/>
      <c r="G213" s="36"/>
      <c r="H213" s="43"/>
    </row>
    <row r="214" spans="1:8" ht="8.1" customHeight="1" x14ac:dyDescent="0.2">
      <c r="B214" s="45"/>
      <c r="C214" s="76"/>
      <c r="D214" s="76"/>
      <c r="H214" s="43"/>
    </row>
    <row r="215" spans="1:8" x14ac:dyDescent="0.2">
      <c r="A215" s="82"/>
      <c r="B215" s="107" t="s">
        <v>7</v>
      </c>
      <c r="C215" s="112" t="s">
        <v>322</v>
      </c>
      <c r="D215" s="112"/>
      <c r="E215" s="36" t="s">
        <v>5</v>
      </c>
      <c r="F215" s="36">
        <v>1</v>
      </c>
      <c r="H215" s="43"/>
    </row>
    <row r="216" spans="1:8" x14ac:dyDescent="0.2">
      <c r="A216" s="82"/>
      <c r="B216" s="107" t="s">
        <v>7</v>
      </c>
      <c r="C216" s="112" t="s">
        <v>321</v>
      </c>
      <c r="D216" s="112"/>
      <c r="E216" s="36" t="s">
        <v>5</v>
      </c>
      <c r="F216" s="36">
        <v>1</v>
      </c>
      <c r="H216" s="43"/>
    </row>
    <row r="217" spans="1:8" x14ac:dyDescent="0.2">
      <c r="A217" s="82"/>
      <c r="B217" s="107" t="s">
        <v>7</v>
      </c>
      <c r="C217" s="112" t="s">
        <v>258</v>
      </c>
      <c r="D217" s="112"/>
      <c r="E217" s="36" t="s">
        <v>5</v>
      </c>
      <c r="F217" s="36">
        <v>1</v>
      </c>
      <c r="H217" s="43"/>
    </row>
    <row r="218" spans="1:8" x14ac:dyDescent="0.2">
      <c r="A218" s="82"/>
      <c r="B218" s="107" t="s">
        <v>7</v>
      </c>
      <c r="C218" s="112" t="s">
        <v>257</v>
      </c>
      <c r="D218" s="112"/>
      <c r="E218" s="36" t="s">
        <v>5</v>
      </c>
      <c r="F218" s="36">
        <v>1</v>
      </c>
      <c r="H218" s="43"/>
    </row>
    <row r="219" spans="1:8" x14ac:dyDescent="0.2">
      <c r="A219" s="82"/>
      <c r="B219" s="107" t="s">
        <v>7</v>
      </c>
      <c r="C219" s="112" t="s">
        <v>259</v>
      </c>
      <c r="D219" s="112"/>
      <c r="E219" s="36" t="s">
        <v>5</v>
      </c>
      <c r="F219" s="36">
        <v>1</v>
      </c>
      <c r="H219" s="43"/>
    </row>
    <row r="220" spans="1:8" ht="25.5" x14ac:dyDescent="0.2">
      <c r="A220" s="82"/>
      <c r="B220" s="107" t="s">
        <v>7</v>
      </c>
      <c r="C220" s="149" t="s">
        <v>320</v>
      </c>
      <c r="D220" s="112"/>
      <c r="E220" s="36" t="s">
        <v>5</v>
      </c>
      <c r="F220" s="36">
        <v>1</v>
      </c>
      <c r="H220" s="43"/>
    </row>
    <row r="221" spans="1:8" x14ac:dyDescent="0.2">
      <c r="A221" s="82"/>
      <c r="B221" s="107" t="s">
        <v>7</v>
      </c>
      <c r="C221" s="126" t="s">
        <v>319</v>
      </c>
      <c r="E221" s="36" t="s">
        <v>5</v>
      </c>
      <c r="F221" s="36">
        <v>1</v>
      </c>
      <c r="H221" s="43"/>
    </row>
    <row r="222" spans="1:8" x14ac:dyDescent="0.2">
      <c r="A222" s="82"/>
      <c r="B222" s="107" t="s">
        <v>7</v>
      </c>
      <c r="C222" s="112" t="s">
        <v>318</v>
      </c>
      <c r="D222" s="112"/>
      <c r="E222" s="36" t="s">
        <v>5</v>
      </c>
      <c r="F222" s="36">
        <v>1</v>
      </c>
      <c r="H222" s="43"/>
    </row>
    <row r="223" spans="1:8" ht="8.1" customHeight="1" x14ac:dyDescent="0.2">
      <c r="B223" s="45"/>
      <c r="C223" s="76"/>
      <c r="D223" s="76"/>
      <c r="H223" s="43"/>
    </row>
    <row r="224" spans="1:8" s="8" customFormat="1" x14ac:dyDescent="0.2">
      <c r="B224" s="102"/>
      <c r="C224" s="95" t="str">
        <f>"Total article "&amp;LEFT(B207,5)</f>
        <v xml:space="preserve">Total article 2.03 </v>
      </c>
      <c r="D224" s="76"/>
      <c r="E224" s="12"/>
      <c r="F224" s="12"/>
      <c r="G224" s="19"/>
      <c r="H224" s="18"/>
    </row>
    <row r="225" spans="1:8" ht="8.1" customHeight="1" x14ac:dyDescent="0.2">
      <c r="B225" s="45"/>
      <c r="C225" s="76"/>
      <c r="D225" s="76"/>
      <c r="H225" s="43"/>
    </row>
    <row r="226" spans="1:8" ht="12.75" customHeight="1" x14ac:dyDescent="0.2">
      <c r="A226" s="82"/>
      <c r="B226" s="97" t="s">
        <v>317</v>
      </c>
      <c r="C226" s="117"/>
      <c r="D226" s="117"/>
      <c r="H226" s="43"/>
    </row>
    <row r="227" spans="1:8" ht="12.75" customHeight="1" x14ac:dyDescent="0.2">
      <c r="A227" s="82"/>
      <c r="B227" s="45"/>
      <c r="H227" s="43"/>
    </row>
    <row r="228" spans="1:8" ht="12.75" customHeight="1" x14ac:dyDescent="0.2">
      <c r="A228" s="82"/>
      <c r="B228" s="118" t="s">
        <v>316</v>
      </c>
      <c r="C228" s="76"/>
      <c r="D228" s="76"/>
      <c r="H228" s="43"/>
    </row>
    <row r="229" spans="1:8" ht="38.25" x14ac:dyDescent="0.2">
      <c r="A229" s="82"/>
      <c r="B229" s="107" t="s">
        <v>7</v>
      </c>
      <c r="C229" s="126" t="s">
        <v>315</v>
      </c>
      <c r="E229" s="36" t="s">
        <v>5</v>
      </c>
      <c r="F229" s="36">
        <v>1</v>
      </c>
      <c r="H229" s="43"/>
    </row>
    <row r="230" spans="1:8" ht="25.5" x14ac:dyDescent="0.2">
      <c r="A230" s="82"/>
      <c r="B230" s="107" t="s">
        <v>7</v>
      </c>
      <c r="C230" s="126" t="s">
        <v>314</v>
      </c>
      <c r="E230" s="36" t="s">
        <v>5</v>
      </c>
      <c r="F230" s="36">
        <v>1</v>
      </c>
      <c r="H230" s="43"/>
    </row>
    <row r="231" spans="1:8" x14ac:dyDescent="0.2">
      <c r="A231" s="82"/>
      <c r="B231" s="107"/>
      <c r="C231" s="126"/>
      <c r="H231" s="43"/>
    </row>
    <row r="232" spans="1:8" s="8" customFormat="1" ht="25.5" customHeight="1" x14ac:dyDescent="0.2">
      <c r="B232" s="94" t="s">
        <v>7</v>
      </c>
      <c r="C232" s="44" t="s">
        <v>93</v>
      </c>
      <c r="D232" s="44"/>
      <c r="E232" s="36"/>
      <c r="F232" s="36"/>
      <c r="G232" s="35"/>
      <c r="H232" s="43"/>
    </row>
    <row r="233" spans="1:8" ht="12.75" customHeight="1" x14ac:dyDescent="0.2">
      <c r="B233" s="45"/>
      <c r="C233" s="127" t="s">
        <v>86</v>
      </c>
      <c r="D233" s="127"/>
      <c r="E233" s="36" t="s">
        <v>49</v>
      </c>
      <c r="F233" s="36">
        <v>10</v>
      </c>
      <c r="H233" s="43"/>
    </row>
    <row r="234" spans="1:8" s="8" customFormat="1" ht="25.5" x14ac:dyDescent="0.2">
      <c r="B234" s="94" t="s">
        <v>7</v>
      </c>
      <c r="C234" s="44" t="s">
        <v>313</v>
      </c>
      <c r="D234" s="44"/>
      <c r="E234" s="11" t="s">
        <v>5</v>
      </c>
      <c r="F234" s="106">
        <v>1</v>
      </c>
      <c r="G234" s="35"/>
      <c r="H234" s="43"/>
    </row>
    <row r="235" spans="1:8" s="119" customFormat="1" ht="25.5" x14ac:dyDescent="0.2">
      <c r="B235" s="123" t="s">
        <v>7</v>
      </c>
      <c r="C235" s="114" t="s">
        <v>312</v>
      </c>
      <c r="D235" s="114"/>
      <c r="E235" s="122" t="s">
        <v>5</v>
      </c>
      <c r="F235" s="122">
        <v>1</v>
      </c>
      <c r="G235" s="121"/>
      <c r="H235" s="120"/>
    </row>
    <row r="236" spans="1:8" x14ac:dyDescent="0.2">
      <c r="A236" s="82"/>
      <c r="B236" s="107"/>
      <c r="C236" s="126"/>
      <c r="H236" s="43"/>
    </row>
    <row r="237" spans="1:8" ht="12.75" customHeight="1" x14ac:dyDescent="0.2">
      <c r="A237" s="82"/>
      <c r="B237" s="107" t="s">
        <v>7</v>
      </c>
      <c r="C237" s="124" t="s">
        <v>311</v>
      </c>
      <c r="D237" s="111"/>
      <c r="E237" s="36" t="s">
        <v>0</v>
      </c>
      <c r="F237" s="36">
        <v>2</v>
      </c>
      <c r="H237" s="43"/>
    </row>
    <row r="238" spans="1:8" ht="12.75" customHeight="1" x14ac:dyDescent="0.2">
      <c r="B238" s="107" t="s">
        <v>7</v>
      </c>
      <c r="C238" s="111" t="s">
        <v>310</v>
      </c>
      <c r="D238" s="111"/>
      <c r="E238" s="36" t="s">
        <v>0</v>
      </c>
      <c r="F238" s="36">
        <v>1</v>
      </c>
      <c r="H238" s="43"/>
    </row>
    <row r="239" spans="1:8" ht="12.75" customHeight="1" x14ac:dyDescent="0.2">
      <c r="B239" s="107" t="s">
        <v>7</v>
      </c>
      <c r="C239" s="112" t="s">
        <v>77</v>
      </c>
      <c r="D239" s="111"/>
      <c r="E239" s="36" t="s">
        <v>5</v>
      </c>
      <c r="F239" s="36">
        <v>1</v>
      </c>
      <c r="H239" s="43"/>
    </row>
    <row r="240" spans="1:8" ht="12.75" customHeight="1" x14ac:dyDescent="0.2">
      <c r="A240" s="82"/>
      <c r="B240" s="107" t="s">
        <v>7</v>
      </c>
      <c r="C240" s="111" t="s">
        <v>309</v>
      </c>
      <c r="D240" s="111"/>
      <c r="E240" s="36" t="s">
        <v>0</v>
      </c>
      <c r="F240" s="36">
        <v>1</v>
      </c>
      <c r="H240" s="43"/>
    </row>
    <row r="241" spans="1:8" ht="12.75" customHeight="1" x14ac:dyDescent="0.2">
      <c r="B241" s="107" t="s">
        <v>7</v>
      </c>
      <c r="C241" s="111" t="s">
        <v>308</v>
      </c>
      <c r="D241" s="111"/>
      <c r="E241" s="36" t="s">
        <v>5</v>
      </c>
      <c r="F241" s="36">
        <v>1</v>
      </c>
      <c r="H241" s="43"/>
    </row>
    <row r="242" spans="1:8" ht="12.75" customHeight="1" x14ac:dyDescent="0.2">
      <c r="A242" s="82"/>
      <c r="B242" s="107" t="s">
        <v>7</v>
      </c>
      <c r="C242" s="111" t="s">
        <v>307</v>
      </c>
      <c r="D242" s="111"/>
      <c r="E242" s="36" t="s">
        <v>5</v>
      </c>
      <c r="F242" s="36">
        <v>1</v>
      </c>
      <c r="H242" s="43"/>
    </row>
    <row r="243" spans="1:8" ht="12.75" customHeight="1" x14ac:dyDescent="0.2">
      <c r="A243" s="82"/>
      <c r="B243" s="107" t="s">
        <v>7</v>
      </c>
      <c r="C243" s="111" t="s">
        <v>306</v>
      </c>
      <c r="D243" s="111"/>
      <c r="E243" s="36" t="s">
        <v>0</v>
      </c>
      <c r="F243" s="36">
        <v>1</v>
      </c>
      <c r="H243" s="43"/>
    </row>
    <row r="244" spans="1:8" ht="12.75" customHeight="1" x14ac:dyDescent="0.2">
      <c r="A244" s="82"/>
      <c r="B244" s="107" t="s">
        <v>7</v>
      </c>
      <c r="C244" s="111" t="s">
        <v>305</v>
      </c>
      <c r="D244" s="111"/>
      <c r="E244" s="36" t="s">
        <v>0</v>
      </c>
      <c r="F244" s="36">
        <v>1</v>
      </c>
      <c r="H244" s="43"/>
    </row>
    <row r="245" spans="1:8" ht="25.5" x14ac:dyDescent="0.2">
      <c r="A245" s="82"/>
      <c r="B245" s="107" t="s">
        <v>7</v>
      </c>
      <c r="C245" s="114" t="s">
        <v>304</v>
      </c>
      <c r="D245" s="111"/>
      <c r="E245" s="36" t="s">
        <v>5</v>
      </c>
      <c r="F245" s="36">
        <v>1</v>
      </c>
      <c r="H245" s="43"/>
    </row>
    <row r="246" spans="1:8" ht="12.75" customHeight="1" x14ac:dyDescent="0.2">
      <c r="B246" s="45"/>
      <c r="C246" s="75" t="str">
        <f>"Sous total article "&amp;LEFT(B228,7)</f>
        <v>Sous total article 2.04.01</v>
      </c>
      <c r="D246" s="76"/>
      <c r="E246" s="79"/>
      <c r="F246" s="79"/>
      <c r="G246" s="78"/>
      <c r="H246" s="77"/>
    </row>
    <row r="247" spans="1:8" ht="12.75" customHeight="1" x14ac:dyDescent="0.2">
      <c r="A247" s="82"/>
      <c r="B247" s="45"/>
      <c r="H247" s="43"/>
    </row>
    <row r="248" spans="1:8" ht="12.75" customHeight="1" x14ac:dyDescent="0.2">
      <c r="A248" s="82"/>
      <c r="B248" s="118" t="s">
        <v>303</v>
      </c>
      <c r="C248" s="76"/>
      <c r="D248" s="76"/>
      <c r="H248" s="43"/>
    </row>
    <row r="249" spans="1:8" x14ac:dyDescent="0.2">
      <c r="A249" s="82"/>
      <c r="B249" s="107" t="s">
        <v>7</v>
      </c>
      <c r="C249" s="126" t="s">
        <v>302</v>
      </c>
      <c r="E249" s="36" t="s">
        <v>5</v>
      </c>
      <c r="F249" s="36">
        <v>1</v>
      </c>
      <c r="H249" s="43"/>
    </row>
    <row r="250" spans="1:8" x14ac:dyDescent="0.2">
      <c r="A250" s="82"/>
      <c r="B250" s="107" t="s">
        <v>7</v>
      </c>
      <c r="C250" s="126" t="s">
        <v>300</v>
      </c>
      <c r="E250" s="36" t="s">
        <v>46</v>
      </c>
      <c r="F250" s="36">
        <v>1</v>
      </c>
      <c r="H250" s="43"/>
    </row>
    <row r="251" spans="1:8" x14ac:dyDescent="0.2">
      <c r="A251" s="82"/>
      <c r="B251" s="107" t="s">
        <v>7</v>
      </c>
      <c r="C251" s="126" t="s">
        <v>299</v>
      </c>
      <c r="E251" s="36" t="s">
        <v>46</v>
      </c>
      <c r="F251" s="36">
        <v>1</v>
      </c>
      <c r="H251" s="43"/>
    </row>
    <row r="252" spans="1:8" x14ac:dyDescent="0.2">
      <c r="A252" s="82"/>
      <c r="B252" s="107" t="s">
        <v>7</v>
      </c>
      <c r="C252" s="126" t="s">
        <v>298</v>
      </c>
      <c r="E252" s="36" t="s">
        <v>5</v>
      </c>
      <c r="F252" s="36">
        <v>1</v>
      </c>
      <c r="H252" s="43"/>
    </row>
    <row r="253" spans="1:8" x14ac:dyDescent="0.2">
      <c r="A253" s="82"/>
      <c r="B253" s="107"/>
      <c r="C253" s="126"/>
      <c r="H253" s="43"/>
    </row>
    <row r="254" spans="1:8" x14ac:dyDescent="0.2">
      <c r="A254" s="82"/>
      <c r="B254" s="107" t="s">
        <v>7</v>
      </c>
      <c r="C254" s="126" t="s">
        <v>301</v>
      </c>
      <c r="E254" s="36" t="s">
        <v>5</v>
      </c>
      <c r="F254" s="36">
        <v>1</v>
      </c>
      <c r="H254" s="43"/>
    </row>
    <row r="255" spans="1:8" x14ac:dyDescent="0.2">
      <c r="A255" s="82"/>
      <c r="B255" s="107" t="s">
        <v>7</v>
      </c>
      <c r="C255" s="126" t="s">
        <v>300</v>
      </c>
      <c r="E255" s="36" t="s">
        <v>46</v>
      </c>
      <c r="F255" s="36">
        <v>1</v>
      </c>
      <c r="H255" s="43"/>
    </row>
    <row r="256" spans="1:8" x14ac:dyDescent="0.2">
      <c r="A256" s="82"/>
      <c r="B256" s="107" t="s">
        <v>7</v>
      </c>
      <c r="C256" s="126" t="s">
        <v>299</v>
      </c>
      <c r="E256" s="36" t="s">
        <v>46</v>
      </c>
      <c r="F256" s="36">
        <v>1</v>
      </c>
      <c r="H256" s="43"/>
    </row>
    <row r="257" spans="1:8" x14ac:dyDescent="0.2">
      <c r="A257" s="82"/>
      <c r="B257" s="107" t="s">
        <v>7</v>
      </c>
      <c r="C257" s="126" t="s">
        <v>298</v>
      </c>
      <c r="E257" s="36" t="s">
        <v>5</v>
      </c>
      <c r="F257" s="36">
        <v>1</v>
      </c>
      <c r="H257" s="43"/>
    </row>
    <row r="258" spans="1:8" ht="12.75" customHeight="1" x14ac:dyDescent="0.2">
      <c r="B258" s="45"/>
      <c r="C258" s="75" t="str">
        <f>"Sous total article "&amp;LEFT(B248,7)</f>
        <v>Sous total article 2.04.02</v>
      </c>
      <c r="D258" s="76"/>
      <c r="E258" s="79"/>
      <c r="F258" s="79"/>
      <c r="G258" s="78"/>
      <c r="H258" s="77"/>
    </row>
    <row r="259" spans="1:8" ht="12.75" customHeight="1" x14ac:dyDescent="0.2">
      <c r="A259" s="82"/>
      <c r="B259" s="45"/>
      <c r="H259" s="43"/>
    </row>
    <row r="260" spans="1:8" ht="12.75" customHeight="1" x14ac:dyDescent="0.2">
      <c r="A260" s="82"/>
      <c r="B260" s="118" t="s">
        <v>297</v>
      </c>
      <c r="C260" s="76"/>
      <c r="D260" s="76"/>
      <c r="H260" s="43"/>
    </row>
    <row r="261" spans="1:8" x14ac:dyDescent="0.2">
      <c r="A261" s="82"/>
      <c r="B261" s="107" t="s">
        <v>7</v>
      </c>
      <c r="C261" s="126" t="s">
        <v>296</v>
      </c>
      <c r="E261" s="36" t="s">
        <v>5</v>
      </c>
      <c r="F261" s="36">
        <v>1</v>
      </c>
      <c r="H261" s="43"/>
    </row>
    <row r="262" spans="1:8" x14ac:dyDescent="0.2">
      <c r="A262" s="82"/>
      <c r="B262" s="107" t="s">
        <v>7</v>
      </c>
      <c r="C262" s="114" t="s">
        <v>295</v>
      </c>
      <c r="D262" s="111"/>
      <c r="E262" s="36" t="s">
        <v>5</v>
      </c>
      <c r="F262" s="36">
        <v>1</v>
      </c>
      <c r="H262" s="43"/>
    </row>
    <row r="263" spans="1:8" x14ac:dyDescent="0.2">
      <c r="A263" s="82"/>
      <c r="B263" s="107" t="s">
        <v>7</v>
      </c>
      <c r="C263" s="126" t="s">
        <v>294</v>
      </c>
      <c r="E263" s="36" t="s">
        <v>5</v>
      </c>
      <c r="F263" s="36">
        <v>1</v>
      </c>
      <c r="H263" s="43"/>
    </row>
    <row r="264" spans="1:8" x14ac:dyDescent="0.2">
      <c r="A264" s="82"/>
      <c r="B264" s="107" t="s">
        <v>7</v>
      </c>
      <c r="C264" s="126" t="s">
        <v>293</v>
      </c>
      <c r="E264" s="36" t="s">
        <v>5</v>
      </c>
      <c r="F264" s="36">
        <v>1</v>
      </c>
      <c r="H264" s="43"/>
    </row>
    <row r="265" spans="1:8" ht="12.75" customHeight="1" x14ac:dyDescent="0.2">
      <c r="B265" s="45"/>
      <c r="C265" s="75" t="str">
        <f>"Sous total article "&amp;LEFT(B260,7)</f>
        <v>Sous total article 2.04.03</v>
      </c>
      <c r="D265" s="76"/>
      <c r="E265" s="79"/>
      <c r="F265" s="79"/>
      <c r="G265" s="78"/>
      <c r="H265" s="77"/>
    </row>
    <row r="266" spans="1:8" ht="8.1" customHeight="1" x14ac:dyDescent="0.2">
      <c r="B266" s="45"/>
      <c r="C266" s="76"/>
      <c r="D266" s="76"/>
      <c r="H266" s="43"/>
    </row>
    <row r="267" spans="1:8" s="8" customFormat="1" x14ac:dyDescent="0.2">
      <c r="B267" s="102"/>
      <c r="C267" s="95" t="str">
        <f>"Total article "&amp;LEFT(B226,5)</f>
        <v xml:space="preserve">Total article 2.04 </v>
      </c>
      <c r="D267" s="76"/>
      <c r="E267" s="12"/>
      <c r="F267" s="12"/>
      <c r="G267" s="19"/>
      <c r="H267" s="18"/>
    </row>
    <row r="268" spans="1:8" ht="12.75" customHeight="1" x14ac:dyDescent="0.2">
      <c r="A268" s="82"/>
      <c r="B268" s="45"/>
      <c r="H268" s="43"/>
    </row>
    <row r="269" spans="1:8" ht="12.75" customHeight="1" x14ac:dyDescent="0.2">
      <c r="A269" s="82"/>
      <c r="B269" s="97" t="s">
        <v>292</v>
      </c>
      <c r="C269" s="126"/>
      <c r="H269" s="43"/>
    </row>
    <row r="270" spans="1:8" ht="7.5" customHeight="1" x14ac:dyDescent="0.2">
      <c r="B270" s="45"/>
      <c r="C270" s="76"/>
      <c r="D270" s="76"/>
      <c r="H270" s="43"/>
    </row>
    <row r="271" spans="1:8" ht="12.75" customHeight="1" x14ac:dyDescent="0.2">
      <c r="A271" s="82"/>
      <c r="B271" s="118" t="s">
        <v>291</v>
      </c>
      <c r="C271" s="76"/>
      <c r="D271" s="76"/>
      <c r="H271" s="43"/>
    </row>
    <row r="272" spans="1:8" ht="25.5" x14ac:dyDescent="0.2">
      <c r="A272" s="82"/>
      <c r="B272" s="107" t="s">
        <v>7</v>
      </c>
      <c r="C272" s="112" t="s">
        <v>272</v>
      </c>
      <c r="D272" s="112"/>
      <c r="E272" s="36" t="s">
        <v>0</v>
      </c>
      <c r="F272" s="36">
        <v>4</v>
      </c>
      <c r="H272" s="43"/>
    </row>
    <row r="273" spans="1:9" ht="15.75" customHeight="1" x14ac:dyDescent="0.2">
      <c r="A273" s="82"/>
      <c r="B273" s="107" t="s">
        <v>7</v>
      </c>
      <c r="C273" s="112" t="s">
        <v>290</v>
      </c>
      <c r="D273" s="112"/>
      <c r="E273" s="36" t="s">
        <v>0</v>
      </c>
      <c r="F273" s="36">
        <v>4</v>
      </c>
      <c r="H273" s="43"/>
    </row>
    <row r="274" spans="1:9" x14ac:dyDescent="0.2">
      <c r="A274" s="82"/>
      <c r="B274" s="107" t="s">
        <v>7</v>
      </c>
      <c r="C274" s="112" t="s">
        <v>289</v>
      </c>
      <c r="D274" s="112"/>
      <c r="E274" s="36" t="s">
        <v>0</v>
      </c>
      <c r="F274" s="36">
        <v>1</v>
      </c>
      <c r="H274" s="43"/>
    </row>
    <row r="275" spans="1:9" ht="15" customHeight="1" x14ac:dyDescent="0.2">
      <c r="A275" s="82"/>
      <c r="B275" s="107" t="s">
        <v>7</v>
      </c>
      <c r="C275" s="112" t="s">
        <v>288</v>
      </c>
      <c r="D275" s="112"/>
      <c r="E275" s="36" t="s">
        <v>5</v>
      </c>
      <c r="F275" s="36">
        <v>1</v>
      </c>
      <c r="H275" s="43"/>
    </row>
    <row r="276" spans="1:9" ht="25.5" x14ac:dyDescent="0.2">
      <c r="A276" s="82"/>
      <c r="B276" s="107" t="s">
        <v>7</v>
      </c>
      <c r="C276" s="112" t="s">
        <v>287</v>
      </c>
      <c r="D276" s="112"/>
      <c r="E276" s="36" t="s">
        <v>0</v>
      </c>
      <c r="F276" s="36">
        <v>2</v>
      </c>
      <c r="H276" s="43"/>
    </row>
    <row r="277" spans="1:9" x14ac:dyDescent="0.2">
      <c r="A277" s="82"/>
      <c r="B277" s="107" t="s">
        <v>7</v>
      </c>
      <c r="C277" s="112" t="s">
        <v>286</v>
      </c>
      <c r="D277" s="112"/>
      <c r="E277" s="36" t="s">
        <v>0</v>
      </c>
      <c r="F277" s="36">
        <v>1</v>
      </c>
      <c r="H277" s="43"/>
    </row>
    <row r="278" spans="1:9" x14ac:dyDescent="0.2">
      <c r="A278" s="82"/>
      <c r="B278" s="107" t="s">
        <v>7</v>
      </c>
      <c r="C278" s="112" t="s">
        <v>285</v>
      </c>
      <c r="D278" s="112"/>
      <c r="E278" s="36" t="s">
        <v>0</v>
      </c>
      <c r="F278" s="36">
        <v>1</v>
      </c>
      <c r="H278" s="43"/>
    </row>
    <row r="279" spans="1:9" x14ac:dyDescent="0.2">
      <c r="A279" s="82"/>
      <c r="B279" s="107" t="s">
        <v>7</v>
      </c>
      <c r="C279" s="112" t="s">
        <v>284</v>
      </c>
      <c r="D279" s="112"/>
      <c r="E279" s="36" t="s">
        <v>49</v>
      </c>
      <c r="F279" s="36">
        <v>5</v>
      </c>
      <c r="H279" s="43"/>
    </row>
    <row r="280" spans="1:9" x14ac:dyDescent="0.2">
      <c r="A280" s="82"/>
      <c r="B280" s="107" t="s">
        <v>7</v>
      </c>
      <c r="C280" s="112" t="s">
        <v>283</v>
      </c>
      <c r="D280" s="112"/>
      <c r="E280" s="36" t="s">
        <v>0</v>
      </c>
      <c r="F280" s="36">
        <v>15</v>
      </c>
      <c r="H280" s="43"/>
    </row>
    <row r="281" spans="1:9" s="8" customFormat="1" x14ac:dyDescent="0.2">
      <c r="A281" s="29"/>
      <c r="B281" s="107" t="s">
        <v>7</v>
      </c>
      <c r="C281" s="28" t="s">
        <v>282</v>
      </c>
      <c r="D281" s="27"/>
      <c r="E281" s="148" t="s">
        <v>46</v>
      </c>
      <c r="F281" s="36">
        <v>15</v>
      </c>
      <c r="G281" s="147"/>
      <c r="H281" s="146"/>
      <c r="I281" s="145"/>
    </row>
    <row r="282" spans="1:9" ht="38.25" x14ac:dyDescent="0.2">
      <c r="A282" s="82"/>
      <c r="B282" s="107" t="s">
        <v>7</v>
      </c>
      <c r="C282" s="112" t="s">
        <v>281</v>
      </c>
      <c r="D282" s="112"/>
      <c r="E282" s="36" t="s">
        <v>0</v>
      </c>
      <c r="F282" s="36">
        <v>10</v>
      </c>
      <c r="H282" s="43"/>
    </row>
    <row r="283" spans="1:9" ht="12.75" customHeight="1" x14ac:dyDescent="0.2">
      <c r="B283" s="45"/>
      <c r="C283" s="75" t="str">
        <f>"Sous total article "&amp;LEFT(B271,7)</f>
        <v>Sous total article 2.05.01</v>
      </c>
      <c r="D283" s="76"/>
      <c r="E283" s="79"/>
      <c r="F283" s="79"/>
      <c r="G283" s="78"/>
      <c r="H283" s="77"/>
    </row>
    <row r="284" spans="1:9" ht="12" customHeight="1" x14ac:dyDescent="0.2">
      <c r="B284" s="45"/>
      <c r="C284" s="144"/>
      <c r="D284" s="76"/>
      <c r="H284" s="43"/>
    </row>
    <row r="285" spans="1:9" ht="12.75" customHeight="1" x14ac:dyDescent="0.2">
      <c r="A285" s="82"/>
      <c r="B285" s="118" t="s">
        <v>280</v>
      </c>
      <c r="C285" s="76"/>
      <c r="D285" s="76"/>
      <c r="H285" s="43"/>
    </row>
    <row r="286" spans="1:9" ht="25.5" x14ac:dyDescent="0.2">
      <c r="A286" s="82"/>
      <c r="B286" s="107" t="s">
        <v>7</v>
      </c>
      <c r="C286" s="143" t="s">
        <v>279</v>
      </c>
      <c r="D286" s="143"/>
      <c r="E286" s="36" t="s">
        <v>0</v>
      </c>
      <c r="F286" s="36">
        <v>1</v>
      </c>
      <c r="H286" s="43"/>
    </row>
    <row r="287" spans="1:9" x14ac:dyDescent="0.2">
      <c r="B287" s="107" t="s">
        <v>7</v>
      </c>
      <c r="C287" s="112" t="s">
        <v>278</v>
      </c>
      <c r="D287" s="112"/>
      <c r="E287" s="36" t="s">
        <v>0</v>
      </c>
      <c r="F287" s="36">
        <v>1</v>
      </c>
      <c r="H287" s="43"/>
    </row>
    <row r="288" spans="1:9" ht="12.75" customHeight="1" x14ac:dyDescent="0.2">
      <c r="A288" s="82"/>
      <c r="B288" s="107" t="s">
        <v>7</v>
      </c>
      <c r="C288" s="143" t="s">
        <v>277</v>
      </c>
      <c r="D288" s="143"/>
      <c r="E288" s="36" t="s">
        <v>0</v>
      </c>
      <c r="F288" s="36">
        <v>1</v>
      </c>
      <c r="H288" s="43"/>
    </row>
    <row r="289" spans="1:8" ht="25.5" x14ac:dyDescent="0.2">
      <c r="B289" s="107" t="s">
        <v>7</v>
      </c>
      <c r="C289" s="129" t="s">
        <v>276</v>
      </c>
      <c r="D289" s="129"/>
      <c r="E289" s="36" t="s">
        <v>0</v>
      </c>
      <c r="F289" s="36">
        <v>1</v>
      </c>
      <c r="H289" s="43"/>
    </row>
    <row r="290" spans="1:8" x14ac:dyDescent="0.2">
      <c r="B290" s="107" t="s">
        <v>7</v>
      </c>
      <c r="C290" s="129" t="s">
        <v>275</v>
      </c>
      <c r="D290" s="129"/>
      <c r="E290" s="36" t="s">
        <v>0</v>
      </c>
      <c r="F290" s="36">
        <v>2</v>
      </c>
      <c r="H290" s="43"/>
    </row>
    <row r="291" spans="1:8" x14ac:dyDescent="0.2">
      <c r="B291" s="107" t="s">
        <v>7</v>
      </c>
      <c r="C291" s="129" t="s">
        <v>274</v>
      </c>
      <c r="D291" s="129"/>
      <c r="E291" s="36" t="s">
        <v>5</v>
      </c>
      <c r="F291" s="36">
        <v>1</v>
      </c>
      <c r="H291" s="43"/>
    </row>
    <row r="292" spans="1:8" x14ac:dyDescent="0.2">
      <c r="A292" s="82"/>
      <c r="B292" s="107" t="s">
        <v>7</v>
      </c>
      <c r="C292" s="112" t="s">
        <v>273</v>
      </c>
      <c r="D292" s="112"/>
      <c r="E292" s="36" t="s">
        <v>0</v>
      </c>
      <c r="F292" s="36">
        <v>1</v>
      </c>
      <c r="H292" s="43"/>
    </row>
    <row r="293" spans="1:8" ht="25.5" x14ac:dyDescent="0.2">
      <c r="A293" s="82"/>
      <c r="B293" s="107" t="s">
        <v>7</v>
      </c>
      <c r="C293" s="112" t="s">
        <v>272</v>
      </c>
      <c r="D293" s="112"/>
      <c r="E293" s="36" t="s">
        <v>0</v>
      </c>
      <c r="F293" s="36">
        <v>1</v>
      </c>
      <c r="H293" s="43"/>
    </row>
    <row r="294" spans="1:8" ht="12.75" customHeight="1" x14ac:dyDescent="0.2">
      <c r="A294" s="82"/>
      <c r="B294" s="107" t="s">
        <v>7</v>
      </c>
      <c r="C294" s="143" t="s">
        <v>271</v>
      </c>
      <c r="D294" s="143"/>
      <c r="E294" s="36" t="s">
        <v>5</v>
      </c>
      <c r="F294" s="36">
        <v>1</v>
      </c>
      <c r="H294" s="43"/>
    </row>
    <row r="295" spans="1:8" x14ac:dyDescent="0.2">
      <c r="B295" s="107" t="s">
        <v>7</v>
      </c>
      <c r="C295" s="129" t="s">
        <v>270</v>
      </c>
      <c r="D295" s="129"/>
      <c r="E295" s="36" t="s">
        <v>5</v>
      </c>
      <c r="F295" s="36">
        <v>1</v>
      </c>
      <c r="H295" s="43"/>
    </row>
    <row r="296" spans="1:8" x14ac:dyDescent="0.2">
      <c r="B296" s="107" t="s">
        <v>7</v>
      </c>
      <c r="C296" s="129" t="s">
        <v>269</v>
      </c>
      <c r="D296" s="129"/>
      <c r="E296" s="36" t="s">
        <v>5</v>
      </c>
      <c r="F296" s="36">
        <v>1</v>
      </c>
      <c r="H296" s="43"/>
    </row>
    <row r="297" spans="1:8" x14ac:dyDescent="0.2">
      <c r="B297" s="107" t="s">
        <v>7</v>
      </c>
      <c r="C297" s="129" t="s">
        <v>268</v>
      </c>
      <c r="D297" s="129"/>
      <c r="E297" s="36" t="s">
        <v>5</v>
      </c>
      <c r="F297" s="36">
        <v>1</v>
      </c>
      <c r="H297" s="43"/>
    </row>
    <row r="298" spans="1:8" ht="12.75" customHeight="1" x14ac:dyDescent="0.2">
      <c r="B298" s="45"/>
      <c r="C298" s="75" t="str">
        <f>"Sous total article "&amp;LEFT(B285,7)</f>
        <v>Sous total article 2.05.02</v>
      </c>
      <c r="D298" s="76"/>
      <c r="E298" s="79"/>
      <c r="F298" s="79"/>
      <c r="G298" s="78"/>
      <c r="H298" s="77"/>
    </row>
    <row r="299" spans="1:8" ht="15" customHeight="1" x14ac:dyDescent="0.2">
      <c r="B299" s="45"/>
      <c r="C299" s="76"/>
      <c r="D299" s="76"/>
      <c r="H299" s="43"/>
    </row>
    <row r="300" spans="1:8" ht="12.75" customHeight="1" x14ac:dyDescent="0.2">
      <c r="A300" s="82"/>
      <c r="B300" s="118" t="s">
        <v>267</v>
      </c>
      <c r="C300" s="76"/>
      <c r="D300" s="76"/>
      <c r="H300" s="43"/>
    </row>
    <row r="301" spans="1:8" x14ac:dyDescent="0.2">
      <c r="A301" s="82"/>
      <c r="B301" s="107" t="s">
        <v>7</v>
      </c>
      <c r="C301" s="112" t="s">
        <v>266</v>
      </c>
      <c r="D301" s="112"/>
      <c r="E301" s="36" t="s">
        <v>5</v>
      </c>
      <c r="F301" s="36">
        <v>4</v>
      </c>
      <c r="H301" s="43"/>
    </row>
    <row r="302" spans="1:8" x14ac:dyDescent="0.2">
      <c r="A302" s="82"/>
      <c r="B302" s="107" t="s">
        <v>7</v>
      </c>
      <c r="C302" s="112" t="s">
        <v>265</v>
      </c>
      <c r="D302" s="112"/>
      <c r="H302" s="43"/>
    </row>
    <row r="303" spans="1:8" x14ac:dyDescent="0.2">
      <c r="A303" s="82"/>
      <c r="B303" s="107"/>
      <c r="C303" s="142" t="s">
        <v>264</v>
      </c>
      <c r="D303" s="112"/>
      <c r="E303" s="36" t="s">
        <v>49</v>
      </c>
      <c r="F303" s="36">
        <v>5</v>
      </c>
      <c r="H303" s="43"/>
    </row>
    <row r="304" spans="1:8" x14ac:dyDescent="0.2">
      <c r="A304" s="82"/>
      <c r="B304" s="107" t="s">
        <v>7</v>
      </c>
      <c r="C304" s="112" t="s">
        <v>176</v>
      </c>
      <c r="D304" s="112"/>
      <c r="E304" s="36" t="s">
        <v>5</v>
      </c>
      <c r="F304" s="36">
        <v>1</v>
      </c>
      <c r="H304" s="43"/>
    </row>
    <row r="305" spans="1:8" ht="12.75" customHeight="1" x14ac:dyDescent="0.2">
      <c r="B305" s="45"/>
      <c r="C305" s="75" t="str">
        <f>"Sous total article "&amp;LEFT(B300,7)</f>
        <v>Sous total article 2.05.03</v>
      </c>
      <c r="D305" s="76"/>
      <c r="E305" s="79"/>
      <c r="F305" s="79"/>
      <c r="G305" s="78"/>
      <c r="H305" s="77"/>
    </row>
    <row r="306" spans="1:8" x14ac:dyDescent="0.2">
      <c r="A306" s="82"/>
      <c r="B306" s="45"/>
      <c r="H306" s="43"/>
    </row>
    <row r="307" spans="1:8" ht="12.75" customHeight="1" x14ac:dyDescent="0.2">
      <c r="A307" s="82"/>
      <c r="B307" s="118" t="s">
        <v>263</v>
      </c>
      <c r="C307" s="76"/>
      <c r="D307" s="76"/>
      <c r="H307" s="43"/>
    </row>
    <row r="308" spans="1:8" ht="25.5" x14ac:dyDescent="0.2">
      <c r="A308" s="82"/>
      <c r="B308" s="107" t="s">
        <v>7</v>
      </c>
      <c r="C308" s="112" t="s">
        <v>262</v>
      </c>
      <c r="D308" s="112"/>
      <c r="E308" s="36" t="s">
        <v>46</v>
      </c>
      <c r="F308" s="36">
        <v>1</v>
      </c>
      <c r="H308" s="43"/>
    </row>
    <row r="309" spans="1:8" ht="25.5" x14ac:dyDescent="0.2">
      <c r="A309" s="82"/>
      <c r="B309" s="107" t="s">
        <v>7</v>
      </c>
      <c r="C309" s="112" t="s">
        <v>261</v>
      </c>
      <c r="D309" s="112"/>
      <c r="E309" s="36" t="s">
        <v>46</v>
      </c>
      <c r="F309" s="36">
        <v>1</v>
      </c>
      <c r="H309" s="43"/>
    </row>
    <row r="310" spans="1:8" ht="25.5" x14ac:dyDescent="0.2">
      <c r="A310" s="82"/>
      <c r="B310" s="107" t="s">
        <v>7</v>
      </c>
      <c r="C310" s="112" t="s">
        <v>260</v>
      </c>
      <c r="D310" s="112"/>
      <c r="E310" s="36" t="s">
        <v>46</v>
      </c>
      <c r="F310" s="36">
        <v>1</v>
      </c>
      <c r="H310" s="43"/>
    </row>
    <row r="311" spans="1:8" x14ac:dyDescent="0.2">
      <c r="A311" s="82"/>
      <c r="B311" s="107" t="s">
        <v>7</v>
      </c>
      <c r="C311" s="112" t="s">
        <v>259</v>
      </c>
      <c r="D311" s="112"/>
      <c r="E311" s="36" t="s">
        <v>5</v>
      </c>
      <c r="F311" s="36">
        <f>SUM(F308:F310)</f>
        <v>3</v>
      </c>
      <c r="H311" s="43"/>
    </row>
    <row r="312" spans="1:8" x14ac:dyDescent="0.2">
      <c r="A312" s="82"/>
      <c r="B312" s="107" t="s">
        <v>7</v>
      </c>
      <c r="C312" s="112" t="s">
        <v>258</v>
      </c>
      <c r="D312" s="112"/>
      <c r="E312" s="36" t="s">
        <v>5</v>
      </c>
      <c r="F312" s="36">
        <f>F311</f>
        <v>3</v>
      </c>
      <c r="H312" s="43"/>
    </row>
    <row r="313" spans="1:8" x14ac:dyDescent="0.2">
      <c r="A313" s="82"/>
      <c r="B313" s="107" t="s">
        <v>7</v>
      </c>
      <c r="C313" s="112" t="s">
        <v>257</v>
      </c>
      <c r="D313" s="112"/>
      <c r="E313" s="36" t="s">
        <v>46</v>
      </c>
      <c r="F313" s="36">
        <f>F312</f>
        <v>3</v>
      </c>
      <c r="H313" s="43"/>
    </row>
    <row r="314" spans="1:8" ht="12.75" customHeight="1" x14ac:dyDescent="0.2">
      <c r="B314" s="45"/>
      <c r="C314" s="75" t="str">
        <f>"Sous total article "&amp;LEFT(B307,7)</f>
        <v>Sous total article 2.05.04</v>
      </c>
      <c r="D314" s="76"/>
      <c r="E314" s="79"/>
      <c r="F314" s="79"/>
      <c r="G314" s="78"/>
      <c r="H314" s="77"/>
    </row>
    <row r="315" spans="1:8" ht="12.75" customHeight="1" x14ac:dyDescent="0.2">
      <c r="A315" s="82"/>
      <c r="B315" s="118" t="s">
        <v>256</v>
      </c>
      <c r="C315" s="76"/>
      <c r="D315" s="76"/>
      <c r="H315" s="43"/>
    </row>
    <row r="316" spans="1:8" x14ac:dyDescent="0.2">
      <c r="A316" s="82"/>
      <c r="B316" s="107" t="s">
        <v>7</v>
      </c>
      <c r="C316" s="126" t="s">
        <v>255</v>
      </c>
      <c r="D316" s="112"/>
      <c r="E316" s="36" t="s">
        <v>12</v>
      </c>
      <c r="F316" s="36">
        <v>1</v>
      </c>
      <c r="H316" s="43"/>
    </row>
    <row r="317" spans="1:8" x14ac:dyDescent="0.2">
      <c r="A317" s="82"/>
      <c r="B317" s="107" t="s">
        <v>7</v>
      </c>
      <c r="C317" s="126" t="s">
        <v>254</v>
      </c>
      <c r="D317" s="112"/>
      <c r="E317" s="36" t="s">
        <v>5</v>
      </c>
      <c r="F317" s="36">
        <v>1</v>
      </c>
      <c r="H317" s="43"/>
    </row>
    <row r="318" spans="1:8" x14ac:dyDescent="0.2">
      <c r="A318" s="82"/>
      <c r="B318" s="107" t="s">
        <v>7</v>
      </c>
      <c r="C318" s="126" t="s">
        <v>253</v>
      </c>
      <c r="D318" s="112"/>
      <c r="E318" s="36" t="s">
        <v>5</v>
      </c>
      <c r="F318" s="36">
        <v>1</v>
      </c>
      <c r="H318" s="43"/>
    </row>
    <row r="319" spans="1:8" x14ac:dyDescent="0.2">
      <c r="A319" s="82"/>
      <c r="B319" s="107" t="s">
        <v>7</v>
      </c>
      <c r="C319" s="126" t="s">
        <v>252</v>
      </c>
      <c r="D319" s="112"/>
      <c r="E319" s="36" t="s">
        <v>5</v>
      </c>
      <c r="F319" s="36">
        <v>2</v>
      </c>
      <c r="H319" s="43"/>
    </row>
    <row r="320" spans="1:8" x14ac:dyDescent="0.2">
      <c r="A320" s="82"/>
      <c r="B320" s="107"/>
      <c r="C320" s="142" t="s">
        <v>251</v>
      </c>
      <c r="D320" s="112"/>
      <c r="H320" s="43"/>
    </row>
    <row r="321" spans="1:8" x14ac:dyDescent="0.2">
      <c r="A321" s="82"/>
      <c r="B321" s="107"/>
      <c r="C321" s="142" t="s">
        <v>250</v>
      </c>
      <c r="D321" s="112"/>
      <c r="H321" s="43"/>
    </row>
    <row r="322" spans="1:8" x14ac:dyDescent="0.2">
      <c r="A322" s="82"/>
      <c r="B322" s="107"/>
      <c r="C322" s="142" t="s">
        <v>249</v>
      </c>
      <c r="D322" s="112"/>
      <c r="H322" s="43"/>
    </row>
    <row r="323" spans="1:8" x14ac:dyDescent="0.2">
      <c r="A323" s="82"/>
      <c r="B323" s="107"/>
      <c r="C323" s="142" t="s">
        <v>248</v>
      </c>
      <c r="D323" s="112"/>
      <c r="H323" s="43"/>
    </row>
    <row r="324" spans="1:8" x14ac:dyDescent="0.2">
      <c r="A324" s="82"/>
      <c r="B324" s="107"/>
      <c r="C324" s="142" t="s">
        <v>247</v>
      </c>
      <c r="D324" s="112"/>
      <c r="H324" s="43"/>
    </row>
    <row r="325" spans="1:8" x14ac:dyDescent="0.2">
      <c r="A325" s="82"/>
      <c r="B325" s="107"/>
      <c r="C325" s="142" t="s">
        <v>246</v>
      </c>
      <c r="D325" s="112"/>
      <c r="H325" s="43"/>
    </row>
    <row r="326" spans="1:8" x14ac:dyDescent="0.2">
      <c r="A326" s="82"/>
      <c r="B326" s="107"/>
      <c r="C326" s="142" t="s">
        <v>245</v>
      </c>
      <c r="D326" s="112"/>
      <c r="H326" s="43"/>
    </row>
    <row r="327" spans="1:8" ht="12.75" customHeight="1" x14ac:dyDescent="0.2">
      <c r="B327" s="45"/>
      <c r="C327" s="75" t="str">
        <f>"Sous total article "&amp;LEFT(B315,7)</f>
        <v>Sous total article 2.05.05</v>
      </c>
      <c r="D327" s="76"/>
      <c r="E327" s="79"/>
      <c r="F327" s="79"/>
      <c r="G327" s="78"/>
      <c r="H327" s="77"/>
    </row>
    <row r="328" spans="1:8" ht="8.1" customHeight="1" x14ac:dyDescent="0.2">
      <c r="B328" s="45"/>
      <c r="C328" s="76"/>
      <c r="D328" s="76"/>
      <c r="H328" s="43"/>
    </row>
    <row r="329" spans="1:8" ht="12.75" customHeight="1" x14ac:dyDescent="0.2">
      <c r="A329" s="82"/>
      <c r="B329" s="118" t="s">
        <v>244</v>
      </c>
      <c r="C329" s="76"/>
      <c r="D329" s="76"/>
      <c r="H329" s="43"/>
    </row>
    <row r="330" spans="1:8" ht="25.5" x14ac:dyDescent="0.2">
      <c r="A330" s="82"/>
      <c r="B330" s="107" t="s">
        <v>7</v>
      </c>
      <c r="C330" s="112" t="s">
        <v>243</v>
      </c>
      <c r="D330" s="76"/>
      <c r="H330" s="43"/>
    </row>
    <row r="331" spans="1:8" ht="12.75" customHeight="1" x14ac:dyDescent="0.2">
      <c r="A331" s="82"/>
      <c r="B331" s="118"/>
      <c r="C331" s="142" t="s">
        <v>238</v>
      </c>
      <c r="D331" s="76"/>
      <c r="E331" s="36" t="s">
        <v>46</v>
      </c>
      <c r="F331" s="36">
        <v>8</v>
      </c>
      <c r="H331" s="43"/>
    </row>
    <row r="332" spans="1:8" ht="25.5" x14ac:dyDescent="0.2">
      <c r="A332" s="82"/>
      <c r="B332" s="107" t="s">
        <v>7</v>
      </c>
      <c r="C332" s="112" t="s">
        <v>242</v>
      </c>
      <c r="D332" s="76"/>
      <c r="H332" s="43"/>
    </row>
    <row r="333" spans="1:8" ht="12.75" customHeight="1" x14ac:dyDescent="0.2">
      <c r="A333" s="82"/>
      <c r="B333" s="118"/>
      <c r="C333" s="142" t="s">
        <v>235</v>
      </c>
      <c r="D333" s="76"/>
      <c r="E333" s="36" t="s">
        <v>46</v>
      </c>
      <c r="F333" s="36">
        <v>4</v>
      </c>
      <c r="H333" s="43"/>
    </row>
    <row r="334" spans="1:8" ht="12.75" customHeight="1" x14ac:dyDescent="0.2">
      <c r="A334" s="82"/>
      <c r="B334" s="118"/>
      <c r="C334" s="142" t="s">
        <v>234</v>
      </c>
      <c r="D334" s="76"/>
      <c r="E334" s="36" t="s">
        <v>46</v>
      </c>
      <c r="F334" s="36">
        <v>4</v>
      </c>
      <c r="H334" s="43"/>
    </row>
    <row r="335" spans="1:8" ht="25.5" x14ac:dyDescent="0.2">
      <c r="A335" s="82"/>
      <c r="B335" s="107" t="s">
        <v>7</v>
      </c>
      <c r="C335" s="112" t="s">
        <v>241</v>
      </c>
      <c r="D335" s="76"/>
      <c r="H335" s="43"/>
    </row>
    <row r="336" spans="1:8" ht="12.75" customHeight="1" x14ac:dyDescent="0.2">
      <c r="A336" s="82"/>
      <c r="B336" s="118"/>
      <c r="C336" s="142" t="s">
        <v>238</v>
      </c>
      <c r="D336" s="76"/>
      <c r="E336" s="36" t="s">
        <v>46</v>
      </c>
      <c r="F336" s="36">
        <v>14</v>
      </c>
      <c r="H336" s="43"/>
    </row>
    <row r="337" spans="1:8" ht="25.5" x14ac:dyDescent="0.2">
      <c r="A337" s="82"/>
      <c r="B337" s="107" t="s">
        <v>7</v>
      </c>
      <c r="C337" s="112" t="s">
        <v>240</v>
      </c>
      <c r="D337" s="76"/>
      <c r="H337" s="43"/>
    </row>
    <row r="338" spans="1:8" ht="12.75" customHeight="1" x14ac:dyDescent="0.2">
      <c r="A338" s="82"/>
      <c r="B338" s="118"/>
      <c r="C338" s="142" t="s">
        <v>238</v>
      </c>
      <c r="D338" s="76"/>
      <c r="E338" s="36" t="s">
        <v>46</v>
      </c>
      <c r="F338" s="36">
        <v>1</v>
      </c>
      <c r="H338" s="43"/>
    </row>
    <row r="339" spans="1:8" ht="25.5" x14ac:dyDescent="0.2">
      <c r="A339" s="82"/>
      <c r="B339" s="107" t="s">
        <v>7</v>
      </c>
      <c r="C339" s="112" t="s">
        <v>239</v>
      </c>
      <c r="D339" s="76"/>
      <c r="H339" s="43"/>
    </row>
    <row r="340" spans="1:8" ht="12.75" customHeight="1" x14ac:dyDescent="0.2">
      <c r="A340" s="82"/>
      <c r="B340" s="118"/>
      <c r="C340" s="142" t="s">
        <v>235</v>
      </c>
      <c r="D340" s="76"/>
      <c r="E340" s="36" t="s">
        <v>46</v>
      </c>
      <c r="F340" s="36">
        <v>2</v>
      </c>
      <c r="H340" s="43"/>
    </row>
    <row r="341" spans="1:8" ht="12.75" customHeight="1" x14ac:dyDescent="0.2">
      <c r="A341" s="82"/>
      <c r="B341" s="118"/>
      <c r="C341" s="142" t="s">
        <v>234</v>
      </c>
      <c r="D341" s="76"/>
      <c r="E341" s="36" t="s">
        <v>46</v>
      </c>
      <c r="F341" s="36">
        <v>2</v>
      </c>
      <c r="H341" s="43"/>
    </row>
    <row r="342" spans="1:8" ht="12.75" customHeight="1" x14ac:dyDescent="0.2">
      <c r="A342" s="82"/>
      <c r="B342" s="118"/>
      <c r="C342" s="142" t="s">
        <v>238</v>
      </c>
      <c r="D342" s="76"/>
      <c r="E342" s="36" t="s">
        <v>46</v>
      </c>
      <c r="F342" s="36">
        <v>1</v>
      </c>
      <c r="H342" s="43"/>
    </row>
    <row r="343" spans="1:8" x14ac:dyDescent="0.2">
      <c r="A343" s="82"/>
      <c r="B343" s="107" t="s">
        <v>7</v>
      </c>
      <c r="C343" s="112" t="s">
        <v>237</v>
      </c>
      <c r="D343" s="112"/>
      <c r="H343" s="43"/>
    </row>
    <row r="344" spans="1:8" ht="12.75" customHeight="1" x14ac:dyDescent="0.2">
      <c r="A344" s="82"/>
      <c r="B344" s="118"/>
      <c r="C344" s="142" t="s">
        <v>235</v>
      </c>
      <c r="D344" s="76"/>
      <c r="E344" s="36" t="s">
        <v>46</v>
      </c>
      <c r="F344" s="36">
        <v>1</v>
      </c>
      <c r="H344" s="43"/>
    </row>
    <row r="345" spans="1:8" ht="12.75" customHeight="1" x14ac:dyDescent="0.2">
      <c r="A345" s="82"/>
      <c r="B345" s="118"/>
      <c r="C345" s="142" t="s">
        <v>234</v>
      </c>
      <c r="D345" s="76"/>
      <c r="E345" s="36" t="s">
        <v>46</v>
      </c>
      <c r="F345" s="36">
        <v>1</v>
      </c>
      <c r="H345" s="43"/>
    </row>
    <row r="346" spans="1:8" x14ac:dyDescent="0.2">
      <c r="A346" s="82"/>
      <c r="B346" s="107" t="s">
        <v>7</v>
      </c>
      <c r="C346" s="112" t="s">
        <v>236</v>
      </c>
      <c r="D346" s="112"/>
      <c r="H346" s="43"/>
    </row>
    <row r="347" spans="1:8" ht="12.75" customHeight="1" x14ac:dyDescent="0.2">
      <c r="A347" s="82"/>
      <c r="B347" s="118"/>
      <c r="C347" s="142" t="s">
        <v>235</v>
      </c>
      <c r="D347" s="76"/>
      <c r="E347" s="36" t="s">
        <v>46</v>
      </c>
      <c r="F347" s="36">
        <v>1</v>
      </c>
      <c r="H347" s="43"/>
    </row>
    <row r="348" spans="1:8" ht="12.75" customHeight="1" x14ac:dyDescent="0.2">
      <c r="A348" s="82"/>
      <c r="B348" s="118"/>
      <c r="C348" s="142" t="s">
        <v>234</v>
      </c>
      <c r="D348" s="76"/>
      <c r="E348" s="36" t="s">
        <v>46</v>
      </c>
      <c r="F348" s="36">
        <v>1</v>
      </c>
      <c r="H348" s="43"/>
    </row>
    <row r="349" spans="1:8" x14ac:dyDescent="0.2">
      <c r="A349" s="82"/>
      <c r="B349" s="107" t="s">
        <v>7</v>
      </c>
      <c r="C349" s="112" t="s">
        <v>233</v>
      </c>
      <c r="D349" s="112"/>
      <c r="E349" s="36" t="s">
        <v>5</v>
      </c>
      <c r="H349" s="43"/>
    </row>
    <row r="350" spans="1:8" x14ac:dyDescent="0.2">
      <c r="A350" s="82"/>
      <c r="B350" s="107" t="s">
        <v>7</v>
      </c>
      <c r="C350" s="112" t="s">
        <v>232</v>
      </c>
      <c r="D350" s="112"/>
      <c r="E350" s="36" t="s">
        <v>5</v>
      </c>
      <c r="F350" s="36">
        <v>2</v>
      </c>
      <c r="H350" s="43"/>
    </row>
    <row r="351" spans="1:8" ht="12.75" customHeight="1" x14ac:dyDescent="0.2">
      <c r="B351" s="45"/>
      <c r="C351" s="75" t="str">
        <f>"Sous total article "&amp;LEFT(B329,7)</f>
        <v>Sous total article 2.05.06</v>
      </c>
      <c r="D351" s="76"/>
      <c r="E351" s="79"/>
      <c r="F351" s="79"/>
      <c r="G351" s="78"/>
      <c r="H351" s="77"/>
    </row>
    <row r="352" spans="1:8" ht="8.1" customHeight="1" x14ac:dyDescent="0.2">
      <c r="B352" s="45"/>
      <c r="C352" s="76"/>
      <c r="D352" s="76"/>
      <c r="H352" s="43"/>
    </row>
    <row r="353" spans="1:8" ht="12.75" customHeight="1" x14ac:dyDescent="0.2">
      <c r="A353" s="82"/>
      <c r="B353" s="118" t="s">
        <v>231</v>
      </c>
      <c r="C353" s="76"/>
      <c r="D353" s="76"/>
      <c r="H353" s="43"/>
    </row>
    <row r="354" spans="1:8" ht="25.5" x14ac:dyDescent="0.2">
      <c r="A354" s="82"/>
      <c r="B354" s="107" t="s">
        <v>7</v>
      </c>
      <c r="C354" s="112" t="s">
        <v>230</v>
      </c>
      <c r="D354" s="112"/>
      <c r="E354" s="36" t="s">
        <v>46</v>
      </c>
      <c r="F354" s="36">
        <v>4</v>
      </c>
      <c r="H354" s="43"/>
    </row>
    <row r="355" spans="1:8" ht="12.75" customHeight="1" x14ac:dyDescent="0.2">
      <c r="B355" s="45"/>
      <c r="C355" s="75" t="str">
        <f>"Sous total article "&amp;LEFT(B353,7)</f>
        <v>Sous total article 2.05.07</v>
      </c>
      <c r="D355" s="76"/>
      <c r="E355" s="79"/>
      <c r="F355" s="79"/>
      <c r="G355" s="78"/>
      <c r="H355" s="77"/>
    </row>
    <row r="356" spans="1:8" ht="8.1" customHeight="1" x14ac:dyDescent="0.2">
      <c r="B356" s="45"/>
      <c r="C356" s="76"/>
      <c r="D356" s="76"/>
      <c r="H356" s="43"/>
    </row>
    <row r="357" spans="1:8" ht="12.75" customHeight="1" x14ac:dyDescent="0.2">
      <c r="A357" s="82"/>
      <c r="B357" s="118" t="s">
        <v>229</v>
      </c>
      <c r="C357" s="76"/>
      <c r="D357" s="76"/>
      <c r="H357" s="43"/>
    </row>
    <row r="358" spans="1:8" ht="25.5" x14ac:dyDescent="0.2">
      <c r="A358" s="82"/>
      <c r="B358" s="107" t="s">
        <v>7</v>
      </c>
      <c r="C358" s="112" t="s">
        <v>228</v>
      </c>
      <c r="D358" s="112"/>
      <c r="E358" s="36" t="s">
        <v>46</v>
      </c>
      <c r="F358" s="36">
        <v>2</v>
      </c>
      <c r="H358" s="43"/>
    </row>
    <row r="359" spans="1:8" ht="12.75" customHeight="1" x14ac:dyDescent="0.2">
      <c r="B359" s="45"/>
      <c r="C359" s="75" t="str">
        <f>"Sous total article "&amp;LEFT(B357,7)</f>
        <v>Sous total article 2.05.08</v>
      </c>
      <c r="D359" s="76"/>
      <c r="E359" s="79"/>
      <c r="F359" s="79"/>
      <c r="G359" s="78"/>
      <c r="H359" s="77"/>
    </row>
    <row r="360" spans="1:8" ht="8.1" customHeight="1" x14ac:dyDescent="0.2">
      <c r="B360" s="45"/>
      <c r="C360" s="76"/>
      <c r="D360" s="76"/>
      <c r="H360" s="43"/>
    </row>
    <row r="361" spans="1:8" ht="12.75" customHeight="1" x14ac:dyDescent="0.2">
      <c r="A361" s="82"/>
      <c r="B361" s="118" t="s">
        <v>227</v>
      </c>
      <c r="C361" s="76"/>
      <c r="D361" s="76"/>
      <c r="H361" s="43"/>
    </row>
    <row r="362" spans="1:8" ht="25.5" x14ac:dyDescent="0.2">
      <c r="A362" s="82"/>
      <c r="B362" s="107" t="s">
        <v>7</v>
      </c>
      <c r="C362" s="112" t="s">
        <v>226</v>
      </c>
      <c r="D362" s="112"/>
      <c r="E362" s="36" t="s">
        <v>46</v>
      </c>
      <c r="F362" s="36">
        <v>5</v>
      </c>
      <c r="H362" s="43"/>
    </row>
    <row r="363" spans="1:8" ht="12.75" customHeight="1" x14ac:dyDescent="0.2">
      <c r="B363" s="45"/>
      <c r="C363" s="75" t="str">
        <f>"Sous total article "&amp;LEFT(B361,7)</f>
        <v>Sous total article 2.05.09</v>
      </c>
      <c r="D363" s="76"/>
      <c r="E363" s="79"/>
      <c r="F363" s="79"/>
      <c r="G363" s="78"/>
      <c r="H363" s="77"/>
    </row>
    <row r="364" spans="1:8" ht="8.1" customHeight="1" x14ac:dyDescent="0.2">
      <c r="B364" s="45"/>
      <c r="C364" s="76"/>
      <c r="D364" s="76"/>
      <c r="H364" s="43"/>
    </row>
    <row r="365" spans="1:8" ht="12.75" customHeight="1" x14ac:dyDescent="0.2">
      <c r="A365" s="82"/>
      <c r="B365" s="118" t="s">
        <v>225</v>
      </c>
      <c r="C365" s="76"/>
      <c r="D365" s="76"/>
      <c r="H365" s="43"/>
    </row>
    <row r="366" spans="1:8" x14ac:dyDescent="0.2">
      <c r="B366" s="107" t="s">
        <v>7</v>
      </c>
      <c r="C366" s="112" t="s">
        <v>224</v>
      </c>
      <c r="D366" s="112"/>
      <c r="E366" s="36" t="s">
        <v>5</v>
      </c>
      <c r="F366" s="36">
        <v>1</v>
      </c>
      <c r="H366" s="43"/>
    </row>
    <row r="367" spans="1:8" x14ac:dyDescent="0.2">
      <c r="A367" s="82"/>
      <c r="B367" s="107" t="s">
        <v>7</v>
      </c>
      <c r="C367" s="112" t="s">
        <v>223</v>
      </c>
      <c r="D367" s="112"/>
      <c r="E367" s="36" t="s">
        <v>5</v>
      </c>
      <c r="F367" s="36">
        <v>1</v>
      </c>
      <c r="H367" s="43"/>
    </row>
    <row r="368" spans="1:8" ht="38.25" x14ac:dyDescent="0.2">
      <c r="A368" s="82"/>
      <c r="B368" s="107" t="s">
        <v>7</v>
      </c>
      <c r="C368" s="112" t="s">
        <v>222</v>
      </c>
      <c r="D368" s="112"/>
      <c r="H368" s="43"/>
    </row>
    <row r="369" spans="1:9" x14ac:dyDescent="0.2">
      <c r="A369" s="82"/>
      <c r="B369" s="107"/>
      <c r="C369" s="142" t="s">
        <v>221</v>
      </c>
      <c r="D369" s="112"/>
      <c r="E369" s="36" t="s">
        <v>49</v>
      </c>
      <c r="F369" s="36">
        <v>15</v>
      </c>
      <c r="H369" s="43"/>
    </row>
    <row r="370" spans="1:9" x14ac:dyDescent="0.2">
      <c r="A370" s="82"/>
      <c r="B370" s="107"/>
      <c r="C370" s="142" t="s">
        <v>220</v>
      </c>
      <c r="D370" s="112"/>
      <c r="E370" s="36" t="s">
        <v>49</v>
      </c>
      <c r="F370" s="36">
        <v>4</v>
      </c>
      <c r="H370" s="43"/>
    </row>
    <row r="371" spans="1:9" x14ac:dyDescent="0.2">
      <c r="B371" s="107" t="s">
        <v>7</v>
      </c>
      <c r="C371" s="133" t="s">
        <v>187</v>
      </c>
      <c r="D371" s="132"/>
      <c r="E371" s="36" t="s">
        <v>5</v>
      </c>
      <c r="F371" s="36">
        <v>1</v>
      </c>
      <c r="G371" s="36"/>
      <c r="H371" s="43"/>
    </row>
    <row r="372" spans="1:9" s="8" customFormat="1" x14ac:dyDescent="0.2">
      <c r="B372" s="107" t="s">
        <v>7</v>
      </c>
      <c r="C372" s="141" t="s">
        <v>218</v>
      </c>
      <c r="D372" s="22"/>
      <c r="E372" s="106" t="s">
        <v>5</v>
      </c>
      <c r="F372" s="11">
        <v>1</v>
      </c>
      <c r="G372" s="136"/>
      <c r="H372" s="135"/>
      <c r="I372" s="134"/>
    </row>
    <row r="373" spans="1:9" s="8" customFormat="1" x14ac:dyDescent="0.2">
      <c r="B373" s="107" t="s">
        <v>7</v>
      </c>
      <c r="C373" s="141" t="s">
        <v>217</v>
      </c>
      <c r="D373" s="22"/>
      <c r="E373" s="106" t="s">
        <v>5</v>
      </c>
      <c r="F373" s="11">
        <v>1</v>
      </c>
      <c r="G373" s="136"/>
      <c r="H373" s="135"/>
      <c r="I373" s="134"/>
    </row>
    <row r="374" spans="1:9" x14ac:dyDescent="0.2">
      <c r="B374" s="107"/>
      <c r="C374" s="112"/>
      <c r="D374" s="112"/>
      <c r="H374" s="43"/>
    </row>
    <row r="375" spans="1:9" ht="38.25" x14ac:dyDescent="0.2">
      <c r="B375" s="107" t="s">
        <v>7</v>
      </c>
      <c r="C375" s="126" t="s">
        <v>219</v>
      </c>
      <c r="D375" s="124"/>
      <c r="E375" s="36" t="s">
        <v>49</v>
      </c>
      <c r="H375" s="43"/>
    </row>
    <row r="376" spans="1:9" x14ac:dyDescent="0.2">
      <c r="A376" s="82"/>
      <c r="B376" s="94"/>
      <c r="C376" s="131" t="s">
        <v>194</v>
      </c>
      <c r="D376" s="131"/>
      <c r="E376" s="36" t="s">
        <v>49</v>
      </c>
      <c r="F376" s="36">
        <v>6</v>
      </c>
      <c r="H376" s="43"/>
    </row>
    <row r="377" spans="1:9" x14ac:dyDescent="0.2">
      <c r="A377" s="82"/>
      <c r="B377" s="94"/>
      <c r="C377" s="131" t="s">
        <v>192</v>
      </c>
      <c r="D377" s="131"/>
      <c r="E377" s="36" t="s">
        <v>49</v>
      </c>
      <c r="F377" s="36">
        <v>6</v>
      </c>
      <c r="H377" s="43"/>
    </row>
    <row r="378" spans="1:9" x14ac:dyDescent="0.2">
      <c r="B378" s="107" t="s">
        <v>7</v>
      </c>
      <c r="C378" s="133" t="s">
        <v>187</v>
      </c>
      <c r="D378" s="132"/>
      <c r="E378" s="36" t="s">
        <v>5</v>
      </c>
      <c r="F378" s="36">
        <v>1</v>
      </c>
      <c r="G378" s="36"/>
      <c r="H378" s="43"/>
    </row>
    <row r="379" spans="1:9" s="8" customFormat="1" x14ac:dyDescent="0.2">
      <c r="B379" s="107" t="s">
        <v>7</v>
      </c>
      <c r="C379" s="141" t="s">
        <v>218</v>
      </c>
      <c r="D379" s="22"/>
      <c r="E379" s="106" t="s">
        <v>5</v>
      </c>
      <c r="F379" s="11">
        <v>1</v>
      </c>
      <c r="G379" s="136"/>
      <c r="H379" s="135"/>
      <c r="I379" s="134"/>
    </row>
    <row r="380" spans="1:9" s="8" customFormat="1" x14ac:dyDescent="0.2">
      <c r="B380" s="107" t="s">
        <v>7</v>
      </c>
      <c r="C380" s="141" t="s">
        <v>217</v>
      </c>
      <c r="D380" s="22"/>
      <c r="E380" s="106" t="s">
        <v>5</v>
      </c>
      <c r="F380" s="11">
        <v>1</v>
      </c>
      <c r="G380" s="136"/>
      <c r="H380" s="135"/>
      <c r="I380" s="134"/>
    </row>
    <row r="381" spans="1:9" x14ac:dyDescent="0.2">
      <c r="B381" s="107"/>
      <c r="C381" s="112"/>
      <c r="D381" s="112"/>
      <c r="H381" s="43"/>
    </row>
    <row r="382" spans="1:9" x14ac:dyDescent="0.2">
      <c r="A382" s="82"/>
      <c r="B382" s="107" t="s">
        <v>7</v>
      </c>
      <c r="C382" s="112" t="s">
        <v>182</v>
      </c>
      <c r="D382" s="112"/>
      <c r="E382" s="36" t="s">
        <v>5</v>
      </c>
      <c r="F382" s="36">
        <v>1</v>
      </c>
      <c r="H382" s="43"/>
    </row>
    <row r="383" spans="1:9" x14ac:dyDescent="0.2">
      <c r="A383" s="82"/>
      <c r="B383" s="107" t="s">
        <v>7</v>
      </c>
      <c r="C383" s="112" t="s">
        <v>181</v>
      </c>
      <c r="D383" s="112"/>
      <c r="E383" s="36" t="s">
        <v>5</v>
      </c>
      <c r="F383" s="36">
        <v>1</v>
      </c>
      <c r="H383" s="43"/>
    </row>
    <row r="384" spans="1:9" ht="12.75" customHeight="1" x14ac:dyDescent="0.2">
      <c r="B384" s="45"/>
      <c r="C384" s="75" t="str">
        <f>"Sous total article "&amp;LEFT(B365,7)</f>
        <v>Sous total article 2.05.10</v>
      </c>
      <c r="D384" s="76"/>
      <c r="E384" s="79"/>
      <c r="F384" s="79"/>
      <c r="G384" s="78"/>
      <c r="H384" s="77"/>
    </row>
    <row r="385" spans="1:8" ht="8.1" customHeight="1" x14ac:dyDescent="0.2">
      <c r="B385" s="45"/>
      <c r="C385" s="76"/>
      <c r="D385" s="76"/>
      <c r="H385" s="43"/>
    </row>
    <row r="386" spans="1:8" ht="8.1" customHeight="1" x14ac:dyDescent="0.2">
      <c r="B386" s="45"/>
      <c r="C386" s="76"/>
      <c r="D386" s="76"/>
      <c r="H386" s="43"/>
    </row>
    <row r="387" spans="1:8" ht="12.75" customHeight="1" x14ac:dyDescent="0.2">
      <c r="A387" s="82"/>
      <c r="B387" s="118" t="s">
        <v>216</v>
      </c>
      <c r="C387" s="76"/>
      <c r="D387" s="76"/>
      <c r="H387" s="43"/>
    </row>
    <row r="388" spans="1:8" x14ac:dyDescent="0.2">
      <c r="A388" s="82"/>
      <c r="B388" s="107" t="s">
        <v>7</v>
      </c>
      <c r="C388" s="112" t="s">
        <v>215</v>
      </c>
      <c r="D388" s="112"/>
      <c r="E388" s="36" t="s">
        <v>5</v>
      </c>
      <c r="F388" s="36">
        <v>1</v>
      </c>
      <c r="H388" s="43"/>
    </row>
    <row r="389" spans="1:8" x14ac:dyDescent="0.2">
      <c r="A389" s="82"/>
      <c r="B389" s="107" t="s">
        <v>7</v>
      </c>
      <c r="C389" s="112" t="s">
        <v>214</v>
      </c>
      <c r="D389" s="112"/>
      <c r="E389" s="36" t="s">
        <v>5</v>
      </c>
      <c r="F389" s="36">
        <v>1</v>
      </c>
      <c r="H389" s="43"/>
    </row>
    <row r="390" spans="1:8" x14ac:dyDescent="0.2">
      <c r="A390" s="82"/>
      <c r="B390" s="107" t="s">
        <v>7</v>
      </c>
      <c r="C390" s="112" t="s">
        <v>213</v>
      </c>
      <c r="D390" s="112"/>
      <c r="E390" s="36" t="s">
        <v>5</v>
      </c>
      <c r="F390" s="36">
        <v>1</v>
      </c>
      <c r="H390" s="43"/>
    </row>
    <row r="391" spans="1:8" ht="12.75" customHeight="1" x14ac:dyDescent="0.2">
      <c r="B391" s="45"/>
      <c r="C391" s="75" t="str">
        <f>"Sous total article "&amp;LEFT(B387,7)</f>
        <v>Sous total article 2.05.11</v>
      </c>
      <c r="D391" s="76"/>
      <c r="E391" s="79"/>
      <c r="F391" s="79"/>
      <c r="G391" s="78"/>
      <c r="H391" s="77"/>
    </row>
    <row r="392" spans="1:8" ht="8.1" customHeight="1" x14ac:dyDescent="0.2">
      <c r="B392" s="45"/>
      <c r="C392" s="76"/>
      <c r="D392" s="76"/>
      <c r="H392" s="43"/>
    </row>
    <row r="393" spans="1:8" ht="12.75" customHeight="1" x14ac:dyDescent="0.2">
      <c r="A393" s="82"/>
      <c r="B393" s="118" t="s">
        <v>212</v>
      </c>
      <c r="C393" s="76"/>
      <c r="D393" s="76"/>
      <c r="H393" s="43"/>
    </row>
    <row r="394" spans="1:8" x14ac:dyDescent="0.2">
      <c r="A394" s="82"/>
      <c r="B394" s="107" t="s">
        <v>7</v>
      </c>
      <c r="C394" s="112" t="s">
        <v>211</v>
      </c>
      <c r="D394" s="112"/>
      <c r="E394" s="36" t="s">
        <v>5</v>
      </c>
      <c r="F394" s="36">
        <v>1</v>
      </c>
      <c r="H394" s="43"/>
    </row>
    <row r="395" spans="1:8" x14ac:dyDescent="0.2">
      <c r="A395" s="82"/>
      <c r="B395" s="107" t="s">
        <v>7</v>
      </c>
      <c r="C395" s="112" t="s">
        <v>210</v>
      </c>
      <c r="D395" s="112"/>
      <c r="E395" s="36" t="s">
        <v>5</v>
      </c>
      <c r="F395" s="36">
        <v>1</v>
      </c>
      <c r="H395" s="43"/>
    </row>
    <row r="396" spans="1:8" ht="12.75" customHeight="1" x14ac:dyDescent="0.2">
      <c r="B396" s="45"/>
      <c r="C396" s="75" t="str">
        <f>"Sous total article "&amp;LEFT(B393,7)</f>
        <v>Sous total article 2.05.12</v>
      </c>
      <c r="D396" s="76"/>
      <c r="E396" s="79"/>
      <c r="F396" s="79"/>
      <c r="G396" s="78"/>
      <c r="H396" s="77"/>
    </row>
    <row r="397" spans="1:8" ht="8.1" customHeight="1" x14ac:dyDescent="0.2">
      <c r="B397" s="45"/>
      <c r="C397" s="76"/>
      <c r="D397" s="76"/>
      <c r="H397" s="43"/>
    </row>
    <row r="398" spans="1:8" ht="12.75" customHeight="1" x14ac:dyDescent="0.2">
      <c r="A398" s="82"/>
      <c r="B398" s="118" t="s">
        <v>209</v>
      </c>
      <c r="C398" s="76"/>
      <c r="D398" s="76"/>
      <c r="H398" s="43"/>
    </row>
    <row r="399" spans="1:8" x14ac:dyDescent="0.2">
      <c r="A399" s="82"/>
      <c r="B399" s="107" t="s">
        <v>7</v>
      </c>
      <c r="C399" s="112" t="s">
        <v>208</v>
      </c>
      <c r="D399" s="112"/>
      <c r="E399" s="36" t="s">
        <v>5</v>
      </c>
      <c r="F399" s="36">
        <v>1</v>
      </c>
      <c r="H399" s="43"/>
    </row>
    <row r="400" spans="1:8" x14ac:dyDescent="0.2">
      <c r="A400" s="82"/>
      <c r="B400" s="107" t="s">
        <v>7</v>
      </c>
      <c r="C400" s="112" t="s">
        <v>207</v>
      </c>
      <c r="D400" s="112"/>
      <c r="E400" s="36" t="s">
        <v>5</v>
      </c>
      <c r="F400" s="36">
        <v>1</v>
      </c>
      <c r="H400" s="43"/>
    </row>
    <row r="401" spans="1:8" ht="12.75" customHeight="1" x14ac:dyDescent="0.2">
      <c r="B401" s="45"/>
      <c r="C401" s="75" t="str">
        <f>"Sous total article "&amp;LEFT(B398,7)</f>
        <v>Sous total article 2.05.13</v>
      </c>
      <c r="D401" s="76"/>
      <c r="E401" s="79"/>
      <c r="F401" s="79"/>
      <c r="G401" s="78"/>
      <c r="H401" s="77"/>
    </row>
    <row r="402" spans="1:8" ht="8.1" customHeight="1" x14ac:dyDescent="0.2">
      <c r="B402" s="45"/>
      <c r="C402" s="76"/>
      <c r="D402" s="76"/>
      <c r="H402" s="43"/>
    </row>
    <row r="403" spans="1:8" s="23" customFormat="1" x14ac:dyDescent="0.2">
      <c r="B403" s="102"/>
      <c r="C403" s="140" t="str">
        <f>"Total article "&amp;LEFT(B269,5)</f>
        <v xml:space="preserve">Total article 2.05 </v>
      </c>
      <c r="D403" s="76"/>
      <c r="E403" s="26"/>
      <c r="F403" s="26"/>
      <c r="G403" s="25"/>
      <c r="H403" s="24"/>
    </row>
    <row r="404" spans="1:8" ht="8.1" customHeight="1" x14ac:dyDescent="0.2">
      <c r="B404" s="45"/>
      <c r="C404" s="76"/>
      <c r="D404" s="76"/>
      <c r="H404" s="43"/>
    </row>
    <row r="405" spans="1:8" ht="12.75" customHeight="1" x14ac:dyDescent="0.2">
      <c r="A405" s="82"/>
      <c r="B405" s="97" t="s">
        <v>206</v>
      </c>
      <c r="C405" s="117"/>
      <c r="D405" s="117"/>
      <c r="H405" s="43"/>
    </row>
    <row r="406" spans="1:8" x14ac:dyDescent="0.2">
      <c r="A406" s="82"/>
      <c r="B406" s="138" t="s">
        <v>7</v>
      </c>
      <c r="C406" s="126" t="s">
        <v>205</v>
      </c>
      <c r="D406" s="112"/>
      <c r="E406" s="36" t="s">
        <v>5</v>
      </c>
      <c r="F406" s="36">
        <v>1</v>
      </c>
      <c r="H406" s="43"/>
    </row>
    <row r="407" spans="1:8" x14ac:dyDescent="0.2">
      <c r="A407" s="82"/>
      <c r="B407" s="138" t="s">
        <v>7</v>
      </c>
      <c r="C407" s="126" t="s">
        <v>204</v>
      </c>
      <c r="D407" s="112"/>
      <c r="E407" s="36" t="s">
        <v>5</v>
      </c>
      <c r="F407" s="36">
        <v>1</v>
      </c>
      <c r="H407" s="43"/>
    </row>
    <row r="408" spans="1:8" x14ac:dyDescent="0.2">
      <c r="A408" s="82"/>
      <c r="B408" s="138" t="s">
        <v>7</v>
      </c>
      <c r="C408" s="139" t="s">
        <v>203</v>
      </c>
      <c r="D408" s="112"/>
      <c r="E408" s="36" t="s">
        <v>5</v>
      </c>
      <c r="F408" s="36">
        <v>1</v>
      </c>
      <c r="H408" s="43"/>
    </row>
    <row r="409" spans="1:8" x14ac:dyDescent="0.2">
      <c r="A409" s="82"/>
      <c r="B409" s="138" t="s">
        <v>7</v>
      </c>
      <c r="C409" s="139" t="s">
        <v>202</v>
      </c>
      <c r="D409" s="112"/>
      <c r="E409" s="36" t="s">
        <v>5</v>
      </c>
      <c r="F409" s="36">
        <v>1</v>
      </c>
      <c r="H409" s="43"/>
    </row>
    <row r="410" spans="1:8" x14ac:dyDescent="0.2">
      <c r="A410" s="82"/>
      <c r="B410" s="138" t="s">
        <v>7</v>
      </c>
      <c r="C410" s="126" t="s">
        <v>201</v>
      </c>
      <c r="D410" s="112"/>
      <c r="E410" s="36" t="s">
        <v>5</v>
      </c>
      <c r="F410" s="36">
        <v>1</v>
      </c>
      <c r="H410" s="43"/>
    </row>
    <row r="411" spans="1:8" x14ac:dyDescent="0.2">
      <c r="A411" s="82"/>
      <c r="B411" s="138" t="s">
        <v>7</v>
      </c>
      <c r="C411" s="126" t="s">
        <v>200</v>
      </c>
      <c r="D411" s="112"/>
      <c r="E411" s="36" t="s">
        <v>5</v>
      </c>
      <c r="F411" s="36">
        <v>1</v>
      </c>
      <c r="H411" s="43"/>
    </row>
    <row r="412" spans="1:8" x14ac:dyDescent="0.2">
      <c r="A412" s="82"/>
      <c r="B412" s="138" t="s">
        <v>7</v>
      </c>
      <c r="C412" s="126" t="s">
        <v>199</v>
      </c>
      <c r="D412" s="112"/>
      <c r="E412" s="36" t="s">
        <v>5</v>
      </c>
      <c r="F412" s="36">
        <v>1</v>
      </c>
      <c r="H412" s="43"/>
    </row>
    <row r="413" spans="1:8" x14ac:dyDescent="0.2">
      <c r="B413" s="45"/>
      <c r="C413" s="95" t="str">
        <f>"Total article "&amp;LEFT(B405,5)</f>
        <v xml:space="preserve">Total article 2.06 </v>
      </c>
      <c r="D413" s="76"/>
      <c r="E413" s="79"/>
      <c r="F413" s="79"/>
      <c r="G413" s="78"/>
      <c r="H413" s="77"/>
    </row>
    <row r="414" spans="1:8" ht="12.75" customHeight="1" x14ac:dyDescent="0.2">
      <c r="A414" s="82"/>
      <c r="B414" s="45"/>
      <c r="H414" s="43"/>
    </row>
    <row r="415" spans="1:8" ht="8.1" customHeight="1" x14ac:dyDescent="0.2">
      <c r="B415" s="45"/>
      <c r="C415" s="76"/>
      <c r="D415" s="76"/>
      <c r="H415" s="43"/>
    </row>
    <row r="416" spans="1:8" s="8" customFormat="1" ht="12.75" customHeight="1" x14ac:dyDescent="0.2">
      <c r="B416" s="118" t="s">
        <v>198</v>
      </c>
      <c r="C416" s="117"/>
      <c r="D416" s="117"/>
      <c r="E416" s="11"/>
      <c r="F416" s="36"/>
      <c r="G416" s="35"/>
      <c r="H416" s="43"/>
    </row>
    <row r="417" spans="1:9" s="8" customFormat="1" x14ac:dyDescent="0.2">
      <c r="B417" s="107" t="s">
        <v>7</v>
      </c>
      <c r="C417" s="44" t="s">
        <v>197</v>
      </c>
      <c r="D417" s="44"/>
      <c r="E417" s="11" t="s">
        <v>12</v>
      </c>
      <c r="F417" s="36"/>
      <c r="G417" s="35"/>
      <c r="H417" s="43"/>
    </row>
    <row r="418" spans="1:9" s="8" customFormat="1" x14ac:dyDescent="0.2">
      <c r="B418" s="102"/>
      <c r="C418" s="95" t="str">
        <f>"Total article "&amp;LEFT(B416,5)</f>
        <v xml:space="preserve">Total article 2.07 </v>
      </c>
      <c r="D418" s="76"/>
      <c r="E418" s="12"/>
      <c r="F418" s="12"/>
      <c r="G418" s="19"/>
      <c r="H418" s="18"/>
    </row>
    <row r="419" spans="1:9" x14ac:dyDescent="0.2">
      <c r="A419" s="82"/>
      <c r="B419" s="107"/>
      <c r="C419" s="112"/>
      <c r="D419" s="112"/>
      <c r="H419" s="43"/>
    </row>
    <row r="420" spans="1:9" s="8" customFormat="1" ht="12.75" customHeight="1" x14ac:dyDescent="0.2">
      <c r="B420" s="118" t="s">
        <v>196</v>
      </c>
      <c r="C420" s="117"/>
      <c r="D420" s="117"/>
      <c r="E420" s="11"/>
      <c r="F420" s="36"/>
      <c r="G420" s="35"/>
      <c r="H420" s="43"/>
      <c r="I420" s="34"/>
    </row>
    <row r="421" spans="1:9" ht="29.25" customHeight="1" x14ac:dyDescent="0.2">
      <c r="B421" s="107" t="s">
        <v>7</v>
      </c>
      <c r="C421" s="126" t="s">
        <v>195</v>
      </c>
      <c r="D421" s="124"/>
      <c r="H421" s="43"/>
    </row>
    <row r="422" spans="1:9" x14ac:dyDescent="0.2">
      <c r="A422" s="82"/>
      <c r="B422" s="94"/>
      <c r="C422" s="131" t="s">
        <v>194</v>
      </c>
      <c r="D422" s="131"/>
      <c r="E422" s="36" t="s">
        <v>49</v>
      </c>
      <c r="F422" s="36">
        <v>45</v>
      </c>
      <c r="H422" s="43"/>
    </row>
    <row r="423" spans="1:9" x14ac:dyDescent="0.2">
      <c r="A423" s="82"/>
      <c r="B423" s="94"/>
      <c r="C423" s="131" t="s">
        <v>193</v>
      </c>
      <c r="D423" s="131"/>
      <c r="E423" s="36" t="s">
        <v>49</v>
      </c>
      <c r="F423" s="36">
        <v>25</v>
      </c>
      <c r="H423" s="43"/>
    </row>
    <row r="424" spans="1:9" x14ac:dyDescent="0.2">
      <c r="A424" s="82"/>
      <c r="B424" s="94"/>
      <c r="C424" s="131" t="s">
        <v>192</v>
      </c>
      <c r="D424" s="131"/>
      <c r="E424" s="36" t="s">
        <v>49</v>
      </c>
      <c r="F424" s="36">
        <v>75</v>
      </c>
      <c r="H424" s="43"/>
    </row>
    <row r="425" spans="1:9" x14ac:dyDescent="0.2">
      <c r="A425" s="82"/>
      <c r="B425" s="94"/>
      <c r="C425" s="131" t="s">
        <v>191</v>
      </c>
      <c r="D425" s="131"/>
      <c r="E425" s="36" t="s">
        <v>49</v>
      </c>
      <c r="F425" s="36">
        <v>35</v>
      </c>
      <c r="H425" s="43"/>
    </row>
    <row r="426" spans="1:9" x14ac:dyDescent="0.2">
      <c r="A426" s="82"/>
      <c r="B426" s="94"/>
      <c r="C426" s="131" t="s">
        <v>190</v>
      </c>
      <c r="D426" s="131"/>
      <c r="E426" s="36" t="s">
        <v>49</v>
      </c>
      <c r="F426" s="36">
        <v>165</v>
      </c>
      <c r="H426" s="43"/>
    </row>
    <row r="427" spans="1:9" s="8" customFormat="1" x14ac:dyDescent="0.2">
      <c r="B427" s="137"/>
      <c r="C427" s="131" t="s">
        <v>189</v>
      </c>
      <c r="D427" s="22"/>
      <c r="E427" s="106" t="s">
        <v>49</v>
      </c>
      <c r="F427" s="106">
        <v>55</v>
      </c>
      <c r="G427" s="136"/>
      <c r="H427" s="135"/>
      <c r="I427" s="134"/>
    </row>
    <row r="428" spans="1:9" s="8" customFormat="1" x14ac:dyDescent="0.2">
      <c r="B428" s="137"/>
      <c r="C428" s="131" t="s">
        <v>188</v>
      </c>
      <c r="D428" s="22"/>
      <c r="E428" s="106" t="s">
        <v>49</v>
      </c>
      <c r="F428" s="106">
        <v>55</v>
      </c>
      <c r="G428" s="136"/>
      <c r="H428" s="135"/>
      <c r="I428" s="134"/>
    </row>
    <row r="429" spans="1:9" x14ac:dyDescent="0.2">
      <c r="B429" s="107" t="s">
        <v>7</v>
      </c>
      <c r="C429" s="133" t="s">
        <v>187</v>
      </c>
      <c r="D429" s="132"/>
      <c r="E429" s="36" t="s">
        <v>5</v>
      </c>
      <c r="G429" s="36"/>
      <c r="H429" s="43"/>
    </row>
    <row r="430" spans="1:9" x14ac:dyDescent="0.2">
      <c r="B430" s="94" t="s">
        <v>7</v>
      </c>
      <c r="C430" s="44" t="s">
        <v>186</v>
      </c>
      <c r="D430" s="44"/>
      <c r="H430" s="43"/>
    </row>
    <row r="431" spans="1:9" ht="12.75" customHeight="1" x14ac:dyDescent="0.2">
      <c r="B431" s="94"/>
      <c r="C431" s="131" t="s">
        <v>185</v>
      </c>
      <c r="D431" s="131"/>
      <c r="E431" s="36" t="s">
        <v>0</v>
      </c>
      <c r="F431" s="36">
        <v>2</v>
      </c>
      <c r="G431" s="36"/>
      <c r="H431" s="43"/>
    </row>
    <row r="432" spans="1:9" ht="12.75" customHeight="1" x14ac:dyDescent="0.2">
      <c r="B432" s="94"/>
      <c r="C432" s="131" t="s">
        <v>179</v>
      </c>
      <c r="D432" s="131"/>
      <c r="E432" s="36" t="s">
        <v>0</v>
      </c>
      <c r="F432" s="36">
        <v>2</v>
      </c>
      <c r="G432" s="36"/>
      <c r="H432" s="43"/>
    </row>
    <row r="433" spans="1:8" ht="12.75" customHeight="1" x14ac:dyDescent="0.2">
      <c r="B433" s="94"/>
      <c r="C433" s="131" t="s">
        <v>184</v>
      </c>
      <c r="D433" s="131"/>
      <c r="E433" s="36" t="s">
        <v>0</v>
      </c>
      <c r="F433" s="36">
        <v>2</v>
      </c>
      <c r="G433" s="36"/>
      <c r="H433" s="43"/>
    </row>
    <row r="434" spans="1:8" ht="12.75" customHeight="1" x14ac:dyDescent="0.2">
      <c r="A434" s="82"/>
      <c r="B434" s="107"/>
      <c r="C434" s="131" t="s">
        <v>183</v>
      </c>
      <c r="D434" s="131"/>
      <c r="E434" s="36" t="s">
        <v>0</v>
      </c>
      <c r="F434" s="36">
        <v>18</v>
      </c>
      <c r="H434" s="43"/>
    </row>
    <row r="435" spans="1:8" ht="12.75" customHeight="1" x14ac:dyDescent="0.2">
      <c r="A435" s="82"/>
      <c r="B435" s="107"/>
      <c r="C435" s="131" t="s">
        <v>178</v>
      </c>
      <c r="D435" s="131"/>
      <c r="E435" s="36" t="s">
        <v>0</v>
      </c>
      <c r="F435" s="36">
        <v>16</v>
      </c>
      <c r="H435" s="43"/>
    </row>
    <row r="436" spans="1:8" x14ac:dyDescent="0.2">
      <c r="A436" s="82"/>
      <c r="B436" s="107" t="s">
        <v>7</v>
      </c>
      <c r="C436" s="112" t="s">
        <v>182</v>
      </c>
      <c r="D436" s="112"/>
      <c r="E436" s="36" t="s">
        <v>5</v>
      </c>
      <c r="F436" s="36">
        <v>1</v>
      </c>
      <c r="H436" s="43"/>
    </row>
    <row r="437" spans="1:8" x14ac:dyDescent="0.2">
      <c r="A437" s="82"/>
      <c r="B437" s="107" t="s">
        <v>7</v>
      </c>
      <c r="C437" s="112" t="s">
        <v>181</v>
      </c>
      <c r="D437" s="112"/>
      <c r="E437" s="36" t="s">
        <v>5</v>
      </c>
      <c r="F437" s="36">
        <v>1</v>
      </c>
      <c r="H437" s="43"/>
    </row>
    <row r="438" spans="1:8" ht="9" customHeight="1" x14ac:dyDescent="0.2">
      <c r="A438" s="82"/>
      <c r="B438" s="107"/>
      <c r="C438" s="112"/>
      <c r="D438" s="112"/>
      <c r="H438" s="43"/>
    </row>
    <row r="439" spans="1:8" ht="25.5" x14ac:dyDescent="0.2">
      <c r="A439" s="82"/>
      <c r="B439" s="107" t="s">
        <v>7</v>
      </c>
      <c r="C439" s="112" t="s">
        <v>180</v>
      </c>
      <c r="D439" s="76"/>
      <c r="H439" s="43"/>
    </row>
    <row r="440" spans="1:8" ht="12.75" customHeight="1" x14ac:dyDescent="0.2">
      <c r="A440" s="82"/>
      <c r="B440" s="118"/>
      <c r="C440" s="131" t="s">
        <v>179</v>
      </c>
      <c r="D440" s="76"/>
      <c r="E440" s="36" t="s">
        <v>46</v>
      </c>
      <c r="F440" s="36">
        <v>1</v>
      </c>
      <c r="H440" s="43"/>
    </row>
    <row r="441" spans="1:8" ht="12.75" customHeight="1" x14ac:dyDescent="0.2">
      <c r="A441" s="82"/>
      <c r="B441" s="118"/>
      <c r="C441" s="131" t="s">
        <v>178</v>
      </c>
      <c r="D441" s="76"/>
      <c r="E441" s="36" t="s">
        <v>46</v>
      </c>
      <c r="F441" s="36">
        <v>1</v>
      </c>
      <c r="H441" s="43"/>
    </row>
    <row r="442" spans="1:8" ht="25.5" x14ac:dyDescent="0.2">
      <c r="A442" s="82"/>
      <c r="B442" s="107" t="s">
        <v>7</v>
      </c>
      <c r="C442" s="112" t="s">
        <v>177</v>
      </c>
      <c r="D442" s="112"/>
      <c r="E442" s="36" t="s">
        <v>5</v>
      </c>
      <c r="F442" s="36">
        <v>1</v>
      </c>
      <c r="H442" s="43"/>
    </row>
    <row r="443" spans="1:8" x14ac:dyDescent="0.2">
      <c r="A443" s="82"/>
      <c r="B443" s="107" t="s">
        <v>7</v>
      </c>
      <c r="C443" s="112" t="s">
        <v>176</v>
      </c>
      <c r="D443" s="112"/>
      <c r="E443" s="36" t="s">
        <v>5</v>
      </c>
      <c r="F443" s="36">
        <v>1</v>
      </c>
      <c r="H443" s="43"/>
    </row>
    <row r="444" spans="1:8" x14ac:dyDescent="0.2">
      <c r="A444" s="82"/>
      <c r="B444" s="107" t="s">
        <v>7</v>
      </c>
      <c r="C444" s="112" t="s">
        <v>175</v>
      </c>
      <c r="D444" s="112"/>
      <c r="E444" s="36" t="s">
        <v>12</v>
      </c>
      <c r="F444" s="36">
        <v>1</v>
      </c>
      <c r="H444" s="43"/>
    </row>
    <row r="445" spans="1:8" s="8" customFormat="1" x14ac:dyDescent="0.2">
      <c r="B445" s="102"/>
      <c r="C445" s="95" t="str">
        <f>"Total article "&amp;LEFT(B420,5)</f>
        <v xml:space="preserve">Total article 2.08 </v>
      </c>
      <c r="D445" s="76"/>
      <c r="E445" s="12"/>
      <c r="F445" s="12"/>
      <c r="G445" s="19"/>
      <c r="H445" s="18"/>
    </row>
    <row r="446" spans="1:8" ht="6.75" customHeight="1" x14ac:dyDescent="0.2">
      <c r="A446" s="113"/>
      <c r="B446" s="130"/>
      <c r="C446" s="44"/>
      <c r="D446" s="44"/>
      <c r="H446" s="43"/>
    </row>
    <row r="447" spans="1:8" ht="12.75" customHeight="1" x14ac:dyDescent="0.2">
      <c r="A447" s="113"/>
      <c r="B447" s="97" t="s">
        <v>174</v>
      </c>
      <c r="C447" s="117"/>
      <c r="D447" s="117"/>
      <c r="H447" s="43"/>
    </row>
    <row r="448" spans="1:8" x14ac:dyDescent="0.2">
      <c r="A448" s="115"/>
      <c r="B448" s="107" t="s">
        <v>7</v>
      </c>
      <c r="C448" s="44" t="s">
        <v>173</v>
      </c>
      <c r="D448" s="44"/>
      <c r="E448" s="36" t="s">
        <v>12</v>
      </c>
      <c r="F448" s="36">
        <v>1</v>
      </c>
      <c r="G448" s="36"/>
      <c r="H448" s="43"/>
    </row>
    <row r="449" spans="1:13" x14ac:dyDescent="0.2">
      <c r="A449" s="115"/>
      <c r="B449" s="107" t="s">
        <v>7</v>
      </c>
      <c r="C449" s="44" t="s">
        <v>172</v>
      </c>
      <c r="D449" s="44"/>
      <c r="E449" s="36" t="s">
        <v>49</v>
      </c>
      <c r="F449" s="36">
        <v>9000</v>
      </c>
      <c r="G449" s="36"/>
      <c r="H449" s="43"/>
    </row>
    <row r="450" spans="1:13" ht="51" x14ac:dyDescent="0.2">
      <c r="A450" s="115"/>
      <c r="B450" s="107" t="s">
        <v>7</v>
      </c>
      <c r="C450" s="44" t="s">
        <v>171</v>
      </c>
      <c r="D450" s="44"/>
      <c r="E450" s="36" t="s">
        <v>5</v>
      </c>
      <c r="F450" s="36">
        <v>17</v>
      </c>
      <c r="G450" s="36"/>
      <c r="H450" s="43"/>
    </row>
    <row r="451" spans="1:13" x14ac:dyDescent="0.2">
      <c r="A451" s="115"/>
      <c r="B451" s="107" t="s">
        <v>7</v>
      </c>
      <c r="C451" s="85" t="s">
        <v>170</v>
      </c>
      <c r="D451" s="44"/>
      <c r="E451" s="36" t="s">
        <v>5</v>
      </c>
      <c r="F451" s="36">
        <f>51+44</f>
        <v>95</v>
      </c>
      <c r="G451" s="36"/>
      <c r="H451" s="43"/>
      <c r="M451" s="34" t="s">
        <v>158</v>
      </c>
    </row>
    <row r="452" spans="1:13" x14ac:dyDescent="0.2">
      <c r="A452" s="115"/>
      <c r="B452" s="107" t="s">
        <v>7</v>
      </c>
      <c r="C452" s="85" t="s">
        <v>169</v>
      </c>
      <c r="D452" s="44"/>
      <c r="E452" s="36" t="s">
        <v>5</v>
      </c>
      <c r="F452" s="36">
        <v>9</v>
      </c>
      <c r="G452" s="36"/>
      <c r="H452" s="43"/>
    </row>
    <row r="453" spans="1:13" x14ac:dyDescent="0.2">
      <c r="A453" s="115"/>
      <c r="B453" s="107" t="s">
        <v>7</v>
      </c>
      <c r="C453" s="129" t="s">
        <v>168</v>
      </c>
      <c r="D453" s="44"/>
      <c r="E453" s="36" t="s">
        <v>5</v>
      </c>
      <c r="F453" s="36">
        <v>1</v>
      </c>
      <c r="G453" s="36"/>
      <c r="H453" s="43"/>
    </row>
    <row r="454" spans="1:13" x14ac:dyDescent="0.2">
      <c r="A454" s="115"/>
      <c r="B454" s="107" t="s">
        <v>7</v>
      </c>
      <c r="C454" s="129" t="s">
        <v>167</v>
      </c>
      <c r="D454" s="44"/>
      <c r="E454" s="36" t="s">
        <v>5</v>
      </c>
      <c r="F454" s="36">
        <v>1</v>
      </c>
      <c r="G454" s="36"/>
      <c r="H454" s="43"/>
    </row>
    <row r="455" spans="1:13" x14ac:dyDescent="0.2">
      <c r="A455" s="115"/>
      <c r="B455" s="107" t="s">
        <v>7</v>
      </c>
      <c r="C455" s="85" t="s">
        <v>166</v>
      </c>
      <c r="D455" s="44"/>
      <c r="E455" s="36" t="s">
        <v>5</v>
      </c>
      <c r="F455" s="36">
        <v>1</v>
      </c>
      <c r="G455" s="36"/>
      <c r="H455" s="43"/>
      <c r="M455" s="34" t="s">
        <v>158</v>
      </c>
    </row>
    <row r="456" spans="1:13" x14ac:dyDescent="0.2">
      <c r="A456" s="115"/>
      <c r="B456" s="45"/>
      <c r="C456" s="95" t="str">
        <f>"Total article "&amp;LEFT(B447,5)</f>
        <v xml:space="preserve">Total article 2.09 </v>
      </c>
      <c r="D456" s="76"/>
      <c r="E456" s="79"/>
      <c r="F456" s="79"/>
      <c r="G456" s="78"/>
      <c r="H456" s="77"/>
    </row>
    <row r="457" spans="1:13" ht="6.75" customHeight="1" x14ac:dyDescent="0.2">
      <c r="A457" s="113"/>
      <c r="B457" s="130"/>
      <c r="C457" s="44"/>
      <c r="D457" s="44"/>
      <c r="H457" s="43"/>
    </row>
    <row r="458" spans="1:13" ht="6.75" customHeight="1" x14ac:dyDescent="0.2">
      <c r="A458" s="113"/>
      <c r="B458" s="130"/>
      <c r="C458" s="44"/>
      <c r="D458" s="44"/>
      <c r="H458" s="43"/>
    </row>
    <row r="459" spans="1:13" ht="12.75" customHeight="1" x14ac:dyDescent="0.2">
      <c r="A459" s="113"/>
      <c r="B459" s="97" t="s">
        <v>165</v>
      </c>
      <c r="C459" s="117"/>
      <c r="D459" s="117"/>
      <c r="E459" s="36" t="s">
        <v>12</v>
      </c>
      <c r="H459" s="43"/>
    </row>
    <row r="460" spans="1:13" ht="6.75" customHeight="1" x14ac:dyDescent="0.2">
      <c r="A460" s="113"/>
      <c r="B460" s="130"/>
      <c r="C460" s="44"/>
      <c r="D460" s="44"/>
      <c r="H460" s="43"/>
    </row>
    <row r="461" spans="1:13" ht="6.75" customHeight="1" x14ac:dyDescent="0.2">
      <c r="A461" s="113"/>
      <c r="B461" s="130"/>
      <c r="C461" s="44"/>
      <c r="D461" s="44"/>
      <c r="H461" s="43"/>
    </row>
    <row r="462" spans="1:13" ht="12.75" customHeight="1" x14ac:dyDescent="0.2">
      <c r="A462" s="113"/>
      <c r="B462" s="97" t="s">
        <v>164</v>
      </c>
      <c r="C462" s="117"/>
      <c r="D462" s="117"/>
      <c r="H462" s="43"/>
    </row>
    <row r="463" spans="1:13" x14ac:dyDescent="0.2">
      <c r="A463" s="115"/>
      <c r="B463" s="107" t="s">
        <v>7</v>
      </c>
      <c r="C463" s="129" t="s">
        <v>163</v>
      </c>
      <c r="D463" s="44"/>
      <c r="E463" s="36" t="s">
        <v>5</v>
      </c>
      <c r="F463" s="36">
        <v>1</v>
      </c>
      <c r="G463" s="36"/>
      <c r="H463" s="43"/>
    </row>
    <row r="464" spans="1:13" x14ac:dyDescent="0.2">
      <c r="A464" s="115"/>
      <c r="B464" s="107" t="s">
        <v>7</v>
      </c>
      <c r="C464" s="44" t="s">
        <v>162</v>
      </c>
      <c r="D464" s="44"/>
      <c r="E464" s="36" t="s">
        <v>5</v>
      </c>
      <c r="F464" s="36">
        <f>25+36</f>
        <v>61</v>
      </c>
      <c r="G464" s="36"/>
      <c r="H464" s="43"/>
    </row>
    <row r="465" spans="1:13" x14ac:dyDescent="0.2">
      <c r="A465" s="115"/>
      <c r="B465" s="107" t="s">
        <v>7</v>
      </c>
      <c r="C465" s="85" t="s">
        <v>161</v>
      </c>
      <c r="D465" s="44"/>
      <c r="E465" s="36" t="s">
        <v>5</v>
      </c>
      <c r="F465" s="36">
        <f>F464</f>
        <v>61</v>
      </c>
      <c r="G465" s="36"/>
      <c r="H465" s="43"/>
      <c r="M465" s="34" t="s">
        <v>158</v>
      </c>
    </row>
    <row r="466" spans="1:13" x14ac:dyDescent="0.2">
      <c r="A466" s="115"/>
      <c r="B466" s="107" t="s">
        <v>7</v>
      </c>
      <c r="C466" s="44" t="s">
        <v>160</v>
      </c>
      <c r="D466" s="44"/>
      <c r="E466" s="36" t="s">
        <v>5</v>
      </c>
      <c r="F466" s="36">
        <v>1</v>
      </c>
      <c r="G466" s="36"/>
      <c r="H466" s="43"/>
    </row>
    <row r="467" spans="1:13" x14ac:dyDescent="0.2">
      <c r="A467" s="115"/>
      <c r="B467" s="107" t="s">
        <v>7</v>
      </c>
      <c r="C467" s="85" t="s">
        <v>159</v>
      </c>
      <c r="D467" s="44"/>
      <c r="E467" s="36" t="s">
        <v>5</v>
      </c>
      <c r="F467" s="36">
        <v>1</v>
      </c>
      <c r="G467" s="36"/>
      <c r="H467" s="43"/>
      <c r="M467" s="34" t="s">
        <v>158</v>
      </c>
    </row>
    <row r="468" spans="1:13" x14ac:dyDescent="0.2">
      <c r="A468" s="115"/>
      <c r="B468" s="45"/>
      <c r="C468" s="95" t="str">
        <f>"Total article "&amp;LEFT(B462,5)</f>
        <v xml:space="preserve">Total article 2.11 </v>
      </c>
      <c r="D468" s="76"/>
      <c r="E468" s="79"/>
      <c r="F468" s="79"/>
      <c r="G468" s="78"/>
      <c r="H468" s="77"/>
    </row>
    <row r="469" spans="1:13" ht="8.1" customHeight="1" x14ac:dyDescent="0.2">
      <c r="A469" s="115"/>
      <c r="B469" s="45"/>
      <c r="C469" s="76"/>
      <c r="D469" s="76"/>
      <c r="H469" s="43"/>
    </row>
    <row r="470" spans="1:13" s="8" customFormat="1" ht="12.75" customHeight="1" x14ac:dyDescent="0.2">
      <c r="A470" s="20"/>
      <c r="B470" s="118" t="s">
        <v>157</v>
      </c>
      <c r="C470" s="117"/>
      <c r="D470" s="117"/>
      <c r="E470" s="11"/>
      <c r="F470" s="36"/>
      <c r="G470" s="35"/>
      <c r="H470" s="43"/>
    </row>
    <row r="471" spans="1:13" s="8" customFormat="1" x14ac:dyDescent="0.2">
      <c r="A471" s="20"/>
      <c r="B471" s="107" t="s">
        <v>7</v>
      </c>
      <c r="C471" s="44" t="s">
        <v>156</v>
      </c>
      <c r="D471" s="44"/>
      <c r="E471" s="11" t="s">
        <v>49</v>
      </c>
      <c r="F471" s="36">
        <v>30</v>
      </c>
      <c r="G471" s="35"/>
      <c r="H471" s="43"/>
    </row>
    <row r="472" spans="1:13" s="8" customFormat="1" x14ac:dyDescent="0.2">
      <c r="A472" s="20"/>
      <c r="B472" s="102"/>
      <c r="C472" s="95" t="str">
        <f>"Total article "&amp;LEFT(B470,5)</f>
        <v xml:space="preserve">Total article 2.12 </v>
      </c>
      <c r="D472" s="76"/>
      <c r="E472" s="12"/>
      <c r="F472" s="12"/>
      <c r="G472" s="19"/>
      <c r="H472" s="18"/>
    </row>
    <row r="473" spans="1:13" ht="8.1" customHeight="1" x14ac:dyDescent="0.2">
      <c r="A473" s="115"/>
      <c r="B473" s="45"/>
      <c r="C473" s="76"/>
      <c r="D473" s="76"/>
      <c r="H473" s="43"/>
    </row>
    <row r="474" spans="1:13" s="8" customFormat="1" ht="12.75" customHeight="1" x14ac:dyDescent="0.2">
      <c r="A474" s="20"/>
      <c r="B474" s="118" t="s">
        <v>155</v>
      </c>
      <c r="C474" s="117"/>
      <c r="D474" s="117"/>
      <c r="E474" s="11"/>
      <c r="F474" s="36"/>
      <c r="G474" s="35"/>
      <c r="H474" s="43"/>
    </row>
    <row r="475" spans="1:13" s="8" customFormat="1" x14ac:dyDescent="0.2">
      <c r="A475" s="20"/>
      <c r="B475" s="107" t="s">
        <v>7</v>
      </c>
      <c r="C475" s="44" t="s">
        <v>43</v>
      </c>
      <c r="D475" s="44"/>
      <c r="E475" s="11" t="s">
        <v>5</v>
      </c>
      <c r="F475" s="36">
        <v>1</v>
      </c>
      <c r="G475" s="35"/>
      <c r="H475" s="43"/>
    </row>
    <row r="476" spans="1:13" s="8" customFormat="1" x14ac:dyDescent="0.2">
      <c r="A476" s="20"/>
      <c r="B476" s="102"/>
      <c r="C476" s="95" t="str">
        <f>"Total article "&amp;LEFT(B474,5)</f>
        <v xml:space="preserve">Total article 2.13 </v>
      </c>
      <c r="D476" s="76"/>
      <c r="E476" s="12"/>
      <c r="F476" s="12"/>
      <c r="G476" s="19"/>
      <c r="H476" s="18"/>
    </row>
    <row r="477" spans="1:13" ht="12.75" customHeight="1" x14ac:dyDescent="0.2">
      <c r="A477" s="82"/>
      <c r="B477" s="45"/>
      <c r="H477" s="43"/>
    </row>
    <row r="478" spans="1:13" x14ac:dyDescent="0.2">
      <c r="B478" s="93"/>
      <c r="C478" s="92" t="str">
        <f>"TOTAL CHAPITRE "&amp;LEFT(B172,1)</f>
        <v>TOTAL CHAPITRE 2</v>
      </c>
      <c r="D478" s="67"/>
      <c r="E478" s="67"/>
      <c r="F478" s="67"/>
      <c r="G478" s="67"/>
      <c r="H478" s="66"/>
    </row>
    <row r="479" spans="1:13" ht="12.75" customHeight="1" x14ac:dyDescent="0.2">
      <c r="A479" s="128"/>
      <c r="B479" s="68" t="s">
        <v>154</v>
      </c>
      <c r="C479" s="67"/>
      <c r="D479" s="67"/>
      <c r="E479" s="67"/>
      <c r="F479" s="67"/>
      <c r="G479" s="67"/>
      <c r="H479" s="66"/>
    </row>
    <row r="480" spans="1:13" ht="10.5" customHeight="1" x14ac:dyDescent="0.2">
      <c r="A480" s="82"/>
      <c r="B480" s="45"/>
      <c r="H480" s="43"/>
    </row>
    <row r="481" spans="1:8" ht="12.75" customHeight="1" x14ac:dyDescent="0.2">
      <c r="A481" s="82"/>
      <c r="B481" s="97" t="s">
        <v>153</v>
      </c>
      <c r="C481" s="76"/>
      <c r="D481" s="76"/>
      <c r="H481" s="43"/>
    </row>
    <row r="482" spans="1:8" ht="8.1" customHeight="1" x14ac:dyDescent="0.2">
      <c r="A482" s="115"/>
      <c r="B482" s="45"/>
      <c r="C482" s="76"/>
      <c r="D482" s="76"/>
      <c r="H482" s="43"/>
    </row>
    <row r="483" spans="1:8" ht="13.15" customHeight="1" x14ac:dyDescent="0.2">
      <c r="A483" s="115"/>
      <c r="B483" s="118" t="s">
        <v>152</v>
      </c>
      <c r="C483" s="76"/>
      <c r="D483" s="76"/>
      <c r="H483" s="43"/>
    </row>
    <row r="484" spans="1:8" x14ac:dyDescent="0.2">
      <c r="A484" s="113"/>
      <c r="B484" s="107" t="s">
        <v>7</v>
      </c>
      <c r="C484" s="112" t="s">
        <v>113</v>
      </c>
      <c r="D484" s="112"/>
      <c r="H484" s="43"/>
    </row>
    <row r="485" spans="1:8" ht="12.75" customHeight="1" x14ac:dyDescent="0.2">
      <c r="A485" s="115"/>
      <c r="B485" s="45"/>
      <c r="C485" s="127" t="s">
        <v>112</v>
      </c>
      <c r="D485" s="127"/>
      <c r="E485" s="36" t="s">
        <v>5</v>
      </c>
      <c r="F485" s="36">
        <v>3</v>
      </c>
      <c r="H485" s="43"/>
    </row>
    <row r="486" spans="1:8" ht="12.75" customHeight="1" x14ac:dyDescent="0.2">
      <c r="A486" s="115"/>
      <c r="B486" s="45"/>
      <c r="C486" s="127" t="s">
        <v>107</v>
      </c>
      <c r="D486" s="127"/>
      <c r="E486" s="36" t="s">
        <v>5</v>
      </c>
      <c r="F486" s="36">
        <v>3</v>
      </c>
      <c r="H486" s="43"/>
    </row>
    <row r="487" spans="1:8" ht="12.75" customHeight="1" x14ac:dyDescent="0.2">
      <c r="A487" s="113"/>
      <c r="B487" s="107" t="s">
        <v>7</v>
      </c>
      <c r="C487" s="112" t="s">
        <v>102</v>
      </c>
      <c r="D487" s="112"/>
      <c r="E487" s="36" t="s">
        <v>0</v>
      </c>
      <c r="F487" s="36">
        <f>SUM(F485:F486)</f>
        <v>6</v>
      </c>
      <c r="H487" s="43"/>
    </row>
    <row r="488" spans="1:8" ht="12.75" customHeight="1" x14ac:dyDescent="0.2">
      <c r="A488" s="115"/>
      <c r="B488" s="45"/>
      <c r="C488" s="75" t="str">
        <f>"Sous total article "&amp;LEFT(B483,7)</f>
        <v>Sous total article 3.01.01</v>
      </c>
      <c r="D488" s="76"/>
      <c r="E488" s="79"/>
      <c r="F488" s="79"/>
      <c r="G488" s="78"/>
      <c r="H488" s="77"/>
    </row>
    <row r="489" spans="1:8" ht="8.1" customHeight="1" x14ac:dyDescent="0.2">
      <c r="B489" s="45"/>
      <c r="C489" s="76"/>
      <c r="D489" s="76"/>
      <c r="H489" s="43"/>
    </row>
    <row r="490" spans="1:8" ht="13.15" customHeight="1" x14ac:dyDescent="0.2">
      <c r="B490" s="118" t="s">
        <v>151</v>
      </c>
      <c r="C490" s="76"/>
      <c r="D490" s="76"/>
      <c r="H490" s="43"/>
    </row>
    <row r="491" spans="1:8" x14ac:dyDescent="0.2">
      <c r="A491" s="82"/>
      <c r="B491" s="107" t="s">
        <v>7</v>
      </c>
      <c r="C491" s="112" t="s">
        <v>108</v>
      </c>
      <c r="D491" s="112"/>
      <c r="H491" s="43"/>
    </row>
    <row r="492" spans="1:8" ht="12.75" customHeight="1" x14ac:dyDescent="0.2">
      <c r="A492" s="115"/>
      <c r="B492" s="45"/>
      <c r="C492" s="127" t="s">
        <v>112</v>
      </c>
      <c r="D492" s="127"/>
      <c r="E492" s="36" t="s">
        <v>5</v>
      </c>
      <c r="F492" s="36">
        <v>2</v>
      </c>
      <c r="H492" s="43"/>
    </row>
    <row r="493" spans="1:8" ht="12.75" customHeight="1" x14ac:dyDescent="0.2">
      <c r="A493" s="115"/>
      <c r="B493" s="45"/>
      <c r="C493" s="127" t="s">
        <v>105</v>
      </c>
      <c r="D493" s="127"/>
      <c r="E493" s="36" t="s">
        <v>5</v>
      </c>
      <c r="F493" s="36">
        <v>2</v>
      </c>
      <c r="H493" s="43"/>
    </row>
    <row r="494" spans="1:8" ht="12.75" customHeight="1" x14ac:dyDescent="0.2">
      <c r="A494" s="115"/>
      <c r="B494" s="45"/>
      <c r="C494" s="127" t="s">
        <v>104</v>
      </c>
      <c r="D494" s="127"/>
      <c r="E494" s="36" t="s">
        <v>5</v>
      </c>
      <c r="F494" s="36">
        <v>6</v>
      </c>
      <c r="H494" s="43"/>
    </row>
    <row r="495" spans="1:8" ht="12.75" customHeight="1" x14ac:dyDescent="0.2">
      <c r="A495" s="82"/>
      <c r="B495" s="107" t="s">
        <v>7</v>
      </c>
      <c r="C495" s="112" t="s">
        <v>102</v>
      </c>
      <c r="D495" s="112"/>
      <c r="E495" s="36" t="s">
        <v>0</v>
      </c>
      <c r="F495" s="36">
        <f>SUM(F492:F494)</f>
        <v>10</v>
      </c>
      <c r="H495" s="43"/>
    </row>
    <row r="496" spans="1:8" ht="12.75" customHeight="1" x14ac:dyDescent="0.2">
      <c r="A496" s="82"/>
      <c r="B496" s="107" t="s">
        <v>7</v>
      </c>
      <c r="C496" s="112" t="s">
        <v>101</v>
      </c>
      <c r="D496" s="112"/>
      <c r="E496" s="36" t="s">
        <v>0</v>
      </c>
      <c r="F496" s="36">
        <f>F495</f>
        <v>10</v>
      </c>
      <c r="H496" s="43"/>
    </row>
    <row r="497" spans="1:8" ht="12.75" customHeight="1" x14ac:dyDescent="0.2">
      <c r="B497" s="45"/>
      <c r="C497" s="75" t="str">
        <f>"Sous total article "&amp;LEFT(B490,7)</f>
        <v>Sous total article 3.01.02</v>
      </c>
      <c r="D497" s="76"/>
      <c r="E497" s="79"/>
      <c r="F497" s="79"/>
      <c r="G497" s="78"/>
      <c r="H497" s="77"/>
    </row>
    <row r="498" spans="1:8" ht="8.1" customHeight="1" x14ac:dyDescent="0.2">
      <c r="B498" s="45"/>
      <c r="C498" s="76"/>
      <c r="D498" s="76"/>
      <c r="H498" s="43"/>
    </row>
    <row r="499" spans="1:8" ht="13.15" customHeight="1" x14ac:dyDescent="0.2">
      <c r="B499" s="118" t="s">
        <v>150</v>
      </c>
      <c r="C499" s="76"/>
      <c r="D499" s="76"/>
      <c r="H499" s="43"/>
    </row>
    <row r="500" spans="1:8" x14ac:dyDescent="0.2">
      <c r="A500" s="82"/>
      <c r="B500" s="107" t="s">
        <v>7</v>
      </c>
      <c r="C500" s="112" t="s">
        <v>108</v>
      </c>
      <c r="D500" s="112"/>
      <c r="H500" s="43"/>
    </row>
    <row r="501" spans="1:8" ht="12.75" customHeight="1" x14ac:dyDescent="0.2">
      <c r="A501" s="115"/>
      <c r="B501" s="45"/>
      <c r="C501" s="127" t="s">
        <v>104</v>
      </c>
      <c r="D501" s="127"/>
      <c r="E501" s="36" t="s">
        <v>5</v>
      </c>
      <c r="F501" s="36">
        <v>8</v>
      </c>
      <c r="H501" s="43"/>
    </row>
    <row r="502" spans="1:8" ht="12.75" customHeight="1" x14ac:dyDescent="0.2">
      <c r="A502" s="82"/>
      <c r="B502" s="107" t="s">
        <v>7</v>
      </c>
      <c r="C502" s="112" t="s">
        <v>102</v>
      </c>
      <c r="D502" s="112"/>
      <c r="E502" s="36" t="s">
        <v>0</v>
      </c>
      <c r="F502" s="36">
        <f>F501</f>
        <v>8</v>
      </c>
      <c r="H502" s="43"/>
    </row>
    <row r="503" spans="1:8" ht="12.75" customHeight="1" x14ac:dyDescent="0.2">
      <c r="A503" s="82"/>
      <c r="B503" s="107" t="s">
        <v>7</v>
      </c>
      <c r="C503" s="112" t="s">
        <v>101</v>
      </c>
      <c r="D503" s="112"/>
      <c r="E503" s="36" t="s">
        <v>0</v>
      </c>
      <c r="F503" s="36">
        <f>F502</f>
        <v>8</v>
      </c>
      <c r="H503" s="43"/>
    </row>
    <row r="504" spans="1:8" ht="12.75" customHeight="1" x14ac:dyDescent="0.2">
      <c r="B504" s="45"/>
      <c r="C504" s="75" t="str">
        <f>"Sous total article "&amp;LEFT(B499,7)</f>
        <v>Sous total article 3.01.03</v>
      </c>
      <c r="D504" s="76"/>
      <c r="E504" s="79"/>
      <c r="F504" s="79"/>
      <c r="G504" s="78"/>
      <c r="H504" s="77"/>
    </row>
    <row r="505" spans="1:8" ht="8.1" customHeight="1" x14ac:dyDescent="0.2">
      <c r="B505" s="45"/>
      <c r="C505" s="76"/>
      <c r="D505" s="76"/>
      <c r="F505" s="106"/>
      <c r="G505" s="36"/>
      <c r="H505" s="43"/>
    </row>
    <row r="506" spans="1:8" ht="12.75" customHeight="1" x14ac:dyDescent="0.2">
      <c r="A506" s="82"/>
      <c r="B506" s="118" t="s">
        <v>149</v>
      </c>
      <c r="C506" s="76"/>
      <c r="D506" s="76"/>
      <c r="H506" s="43"/>
    </row>
    <row r="507" spans="1:8" x14ac:dyDescent="0.2">
      <c r="A507" s="82"/>
      <c r="B507" s="107" t="s">
        <v>7</v>
      </c>
      <c r="C507" s="112" t="s">
        <v>98</v>
      </c>
      <c r="D507" s="112"/>
      <c r="E507" s="36" t="s">
        <v>5</v>
      </c>
      <c r="F507" s="36">
        <v>4</v>
      </c>
      <c r="H507" s="43"/>
    </row>
    <row r="508" spans="1:8" ht="12.75" customHeight="1" x14ac:dyDescent="0.2">
      <c r="A508" s="82"/>
      <c r="B508" s="107" t="s">
        <v>7</v>
      </c>
      <c r="C508" s="112" t="s">
        <v>97</v>
      </c>
      <c r="D508" s="112"/>
      <c r="E508" s="36" t="s">
        <v>12</v>
      </c>
      <c r="F508" s="36">
        <f>F507</f>
        <v>4</v>
      </c>
      <c r="H508" s="43"/>
    </row>
    <row r="509" spans="1:8" ht="12.75" customHeight="1" x14ac:dyDescent="0.2">
      <c r="A509" s="82"/>
      <c r="B509" s="107" t="s">
        <v>7</v>
      </c>
      <c r="C509" s="112" t="s">
        <v>96</v>
      </c>
      <c r="D509" s="112"/>
      <c r="E509" s="36" t="s">
        <v>0</v>
      </c>
      <c r="F509" s="36">
        <f>F508</f>
        <v>4</v>
      </c>
      <c r="H509" s="43"/>
    </row>
    <row r="510" spans="1:8" ht="12.75" customHeight="1" x14ac:dyDescent="0.2">
      <c r="A510" s="82"/>
      <c r="B510" s="107" t="s">
        <v>7</v>
      </c>
      <c r="C510" s="112" t="s">
        <v>95</v>
      </c>
      <c r="D510" s="112"/>
      <c r="E510" s="36" t="s">
        <v>0</v>
      </c>
      <c r="F510" s="36">
        <f>F509</f>
        <v>4</v>
      </c>
      <c r="H510" s="43"/>
    </row>
    <row r="511" spans="1:8" ht="12.75" customHeight="1" x14ac:dyDescent="0.2">
      <c r="B511" s="45"/>
      <c r="C511" s="75" t="str">
        <f>"Sous total article "&amp;LEFT(B506,7)</f>
        <v>Sous total article 3.01.04</v>
      </c>
      <c r="D511" s="76"/>
      <c r="E511" s="79"/>
      <c r="F511" s="79"/>
      <c r="G511" s="78"/>
      <c r="H511" s="77"/>
    </row>
    <row r="512" spans="1:8" ht="8.1" customHeight="1" x14ac:dyDescent="0.2">
      <c r="B512" s="45"/>
      <c r="C512" s="76"/>
      <c r="D512" s="76"/>
      <c r="F512" s="106"/>
      <c r="G512" s="36"/>
      <c r="H512" s="43"/>
    </row>
    <row r="513" spans="1:8" ht="12.75" customHeight="1" x14ac:dyDescent="0.2">
      <c r="A513" s="82"/>
      <c r="B513" s="118" t="s">
        <v>148</v>
      </c>
      <c r="C513" s="76"/>
      <c r="D513" s="76"/>
      <c r="H513" s="43"/>
    </row>
    <row r="514" spans="1:8" x14ac:dyDescent="0.2">
      <c r="A514" s="82"/>
      <c r="B514" s="107" t="s">
        <v>7</v>
      </c>
      <c r="C514" s="112" t="s">
        <v>98</v>
      </c>
      <c r="D514" s="112"/>
      <c r="E514" s="36" t="s">
        <v>5</v>
      </c>
      <c r="F514" s="36">
        <v>4</v>
      </c>
      <c r="H514" s="43"/>
    </row>
    <row r="515" spans="1:8" ht="12.75" customHeight="1" x14ac:dyDescent="0.2">
      <c r="A515" s="82"/>
      <c r="B515" s="107" t="s">
        <v>7</v>
      </c>
      <c r="C515" s="112" t="s">
        <v>97</v>
      </c>
      <c r="D515" s="112"/>
      <c r="E515" s="36" t="s">
        <v>12</v>
      </c>
      <c r="F515" s="36">
        <f>F514</f>
        <v>4</v>
      </c>
      <c r="H515" s="43"/>
    </row>
    <row r="516" spans="1:8" ht="12.75" customHeight="1" x14ac:dyDescent="0.2">
      <c r="A516" s="82"/>
      <c r="B516" s="107" t="s">
        <v>7</v>
      </c>
      <c r="C516" s="112" t="s">
        <v>96</v>
      </c>
      <c r="D516" s="112"/>
      <c r="E516" s="36" t="s">
        <v>0</v>
      </c>
      <c r="F516" s="36">
        <f>F515</f>
        <v>4</v>
      </c>
      <c r="H516" s="43"/>
    </row>
    <row r="517" spans="1:8" ht="12.75" customHeight="1" x14ac:dyDescent="0.2">
      <c r="A517" s="82"/>
      <c r="B517" s="107" t="s">
        <v>7</v>
      </c>
      <c r="C517" s="112" t="s">
        <v>95</v>
      </c>
      <c r="D517" s="112"/>
      <c r="E517" s="36" t="s">
        <v>0</v>
      </c>
      <c r="F517" s="36">
        <f>F516</f>
        <v>4</v>
      </c>
      <c r="H517" s="43"/>
    </row>
    <row r="518" spans="1:8" ht="12.75" customHeight="1" x14ac:dyDescent="0.2">
      <c r="B518" s="45"/>
      <c r="C518" s="75" t="str">
        <f>"Sous total article "&amp;LEFT(B513,7)</f>
        <v>Sous total article 3.01.05</v>
      </c>
      <c r="D518" s="76"/>
      <c r="E518" s="79"/>
      <c r="F518" s="79"/>
      <c r="G518" s="78"/>
      <c r="H518" s="77"/>
    </row>
    <row r="519" spans="1:8" ht="8.1" customHeight="1" x14ac:dyDescent="0.2">
      <c r="B519" s="45"/>
      <c r="C519" s="76"/>
      <c r="D519" s="76"/>
      <c r="F519" s="106"/>
      <c r="G519" s="36"/>
      <c r="H519" s="43"/>
    </row>
    <row r="520" spans="1:8" s="8" customFormat="1" ht="12.75" customHeight="1" x14ac:dyDescent="0.2">
      <c r="B520" s="118" t="s">
        <v>147</v>
      </c>
      <c r="C520" s="125"/>
      <c r="D520" s="116"/>
      <c r="E520" s="11"/>
      <c r="F520" s="36"/>
      <c r="G520" s="35"/>
      <c r="H520" s="43"/>
    </row>
    <row r="521" spans="1:8" s="8" customFormat="1" ht="25.5" customHeight="1" x14ac:dyDescent="0.2">
      <c r="B521" s="94" t="s">
        <v>7</v>
      </c>
      <c r="C521" s="44" t="s">
        <v>93</v>
      </c>
      <c r="D521" s="44"/>
      <c r="E521" s="36"/>
      <c r="F521" s="36"/>
      <c r="G521" s="35"/>
      <c r="H521" s="43"/>
    </row>
    <row r="522" spans="1:8" ht="12.75" customHeight="1" x14ac:dyDescent="0.2">
      <c r="B522" s="45"/>
      <c r="C522" s="127" t="s">
        <v>87</v>
      </c>
      <c r="D522" s="127"/>
      <c r="E522" s="36" t="s">
        <v>49</v>
      </c>
      <c r="F522" s="36">
        <v>75</v>
      </c>
      <c r="H522" s="43"/>
    </row>
    <row r="523" spans="1:8" ht="12.75" customHeight="1" x14ac:dyDescent="0.2">
      <c r="B523" s="45"/>
      <c r="C523" s="127" t="s">
        <v>86</v>
      </c>
      <c r="D523" s="127"/>
      <c r="E523" s="36" t="s">
        <v>49</v>
      </c>
      <c r="F523" s="36">
        <v>30</v>
      </c>
      <c r="H523" s="43"/>
    </row>
    <row r="524" spans="1:8" ht="12.75" customHeight="1" x14ac:dyDescent="0.2">
      <c r="B524" s="45"/>
      <c r="C524" s="127" t="s">
        <v>92</v>
      </c>
      <c r="D524" s="127"/>
      <c r="E524" s="36" t="s">
        <v>49</v>
      </c>
      <c r="F524" s="36">
        <v>35</v>
      </c>
      <c r="H524" s="43"/>
    </row>
    <row r="525" spans="1:8" ht="12.75" customHeight="1" x14ac:dyDescent="0.2">
      <c r="B525" s="45"/>
      <c r="C525" s="127" t="s">
        <v>91</v>
      </c>
      <c r="D525" s="127"/>
      <c r="E525" s="36" t="s">
        <v>49</v>
      </c>
      <c r="F525" s="36">
        <v>25</v>
      </c>
      <c r="H525" s="43"/>
    </row>
    <row r="526" spans="1:8" ht="12.75" customHeight="1" x14ac:dyDescent="0.2">
      <c r="B526" s="45"/>
      <c r="C526" s="127" t="s">
        <v>90</v>
      </c>
      <c r="D526" s="127"/>
      <c r="E526" s="36" t="s">
        <v>49</v>
      </c>
      <c r="F526" s="36">
        <v>15</v>
      </c>
      <c r="H526" s="43"/>
    </row>
    <row r="527" spans="1:8" ht="12.75" customHeight="1" x14ac:dyDescent="0.2">
      <c r="A527" s="82"/>
      <c r="B527" s="107" t="s">
        <v>7</v>
      </c>
      <c r="C527" s="112" t="s">
        <v>88</v>
      </c>
      <c r="D527" s="112"/>
      <c r="E527" s="122"/>
      <c r="G527" s="36"/>
      <c r="H527" s="43"/>
    </row>
    <row r="528" spans="1:8" ht="12.75" customHeight="1" x14ac:dyDescent="0.2">
      <c r="B528" s="45"/>
      <c r="C528" s="127" t="s">
        <v>87</v>
      </c>
      <c r="D528" s="127"/>
      <c r="E528" s="36" t="s">
        <v>49</v>
      </c>
      <c r="F528" s="36">
        <f>F502+F495+F487-F529</f>
        <v>16</v>
      </c>
      <c r="H528" s="43"/>
    </row>
    <row r="529" spans="1:8" ht="12.75" customHeight="1" x14ac:dyDescent="0.2">
      <c r="B529" s="45"/>
      <c r="C529" s="127" t="s">
        <v>86</v>
      </c>
      <c r="D529" s="127"/>
      <c r="E529" s="36" t="s">
        <v>49</v>
      </c>
      <c r="F529" s="36">
        <f>F516+F509</f>
        <v>8</v>
      </c>
      <c r="H529" s="43"/>
    </row>
    <row r="530" spans="1:8" ht="25.5" x14ac:dyDescent="0.2">
      <c r="B530" s="94" t="s">
        <v>7</v>
      </c>
      <c r="C530" s="114" t="s">
        <v>85</v>
      </c>
      <c r="D530" s="114"/>
      <c r="E530" s="36" t="s">
        <v>52</v>
      </c>
      <c r="F530" s="106">
        <v>15</v>
      </c>
      <c r="H530" s="43"/>
    </row>
    <row r="531" spans="1:8" s="8" customFormat="1" x14ac:dyDescent="0.2">
      <c r="B531" s="94" t="s">
        <v>7</v>
      </c>
      <c r="C531" s="44" t="s">
        <v>84</v>
      </c>
      <c r="D531" s="44"/>
      <c r="E531" s="36" t="s">
        <v>5</v>
      </c>
      <c r="F531" s="36">
        <v>1</v>
      </c>
      <c r="G531" s="35"/>
      <c r="H531" s="43"/>
    </row>
    <row r="532" spans="1:8" s="8" customFormat="1" x14ac:dyDescent="0.2">
      <c r="B532" s="102"/>
      <c r="C532" s="75" t="str">
        <f>"Sous total article "&amp;LEFT(B520,7)</f>
        <v>Sous total article 3.01.06</v>
      </c>
      <c r="D532" s="76"/>
      <c r="E532" s="12"/>
      <c r="F532" s="12"/>
      <c r="G532" s="19"/>
      <c r="H532" s="18"/>
    </row>
    <row r="533" spans="1:8" ht="8.1" customHeight="1" x14ac:dyDescent="0.2">
      <c r="B533" s="45"/>
      <c r="C533" s="76"/>
      <c r="D533" s="76"/>
      <c r="F533" s="106"/>
      <c r="G533" s="36"/>
      <c r="H533" s="43"/>
    </row>
    <row r="534" spans="1:8" ht="12.75" customHeight="1" x14ac:dyDescent="0.2">
      <c r="A534" s="82"/>
      <c r="B534" s="118" t="s">
        <v>146</v>
      </c>
      <c r="C534" s="76"/>
      <c r="D534" s="76"/>
      <c r="H534" s="43"/>
    </row>
    <row r="535" spans="1:8" ht="12.75" customHeight="1" x14ac:dyDescent="0.2">
      <c r="A535" s="82"/>
      <c r="B535" s="107" t="s">
        <v>7</v>
      </c>
      <c r="C535" s="124" t="s">
        <v>145</v>
      </c>
      <c r="D535" s="111"/>
      <c r="E535" s="36" t="s">
        <v>0</v>
      </c>
      <c r="F535" s="36">
        <v>2</v>
      </c>
      <c r="H535" s="43"/>
    </row>
    <row r="536" spans="1:8" ht="12.75" customHeight="1" x14ac:dyDescent="0.2">
      <c r="A536" s="82"/>
      <c r="B536" s="107" t="s">
        <v>7</v>
      </c>
      <c r="C536" s="124" t="s">
        <v>80</v>
      </c>
      <c r="D536" s="111"/>
      <c r="E536" s="36" t="s">
        <v>0</v>
      </c>
      <c r="F536" s="36">
        <v>1</v>
      </c>
      <c r="H536" s="43"/>
    </row>
    <row r="537" spans="1:8" ht="12.75" customHeight="1" x14ac:dyDescent="0.2">
      <c r="A537" s="82"/>
      <c r="B537" s="107" t="s">
        <v>7</v>
      </c>
      <c r="C537" s="124" t="s">
        <v>79</v>
      </c>
      <c r="D537" s="111"/>
      <c r="E537" s="36" t="s">
        <v>0</v>
      </c>
      <c r="F537" s="36">
        <v>1</v>
      </c>
      <c r="H537" s="43"/>
    </row>
    <row r="538" spans="1:8" ht="12.75" customHeight="1" x14ac:dyDescent="0.2">
      <c r="B538" s="107" t="s">
        <v>7</v>
      </c>
      <c r="C538" s="112" t="s">
        <v>78</v>
      </c>
      <c r="D538" s="111"/>
      <c r="E538" s="36" t="s">
        <v>5</v>
      </c>
      <c r="F538" s="36">
        <v>1</v>
      </c>
      <c r="H538" s="43"/>
    </row>
    <row r="539" spans="1:8" ht="12.75" customHeight="1" x14ac:dyDescent="0.2">
      <c r="B539" s="107" t="s">
        <v>7</v>
      </c>
      <c r="C539" s="112" t="s">
        <v>77</v>
      </c>
      <c r="D539" s="111"/>
      <c r="E539" s="36" t="s">
        <v>5</v>
      </c>
      <c r="F539" s="36">
        <v>1</v>
      </c>
      <c r="H539" s="43"/>
    </row>
    <row r="540" spans="1:8" ht="12.75" customHeight="1" x14ac:dyDescent="0.2">
      <c r="B540" s="45"/>
      <c r="C540" s="75" t="str">
        <f>"Sous total article "&amp;LEFT(B534,7)</f>
        <v>Sous total article 3.01.07</v>
      </c>
      <c r="D540" s="76"/>
      <c r="E540" s="79"/>
      <c r="F540" s="79"/>
      <c r="G540" s="78"/>
      <c r="H540" s="77"/>
    </row>
    <row r="541" spans="1:8" ht="8.1" customHeight="1" x14ac:dyDescent="0.2">
      <c r="B541" s="45"/>
      <c r="C541" s="76"/>
      <c r="D541" s="76"/>
      <c r="H541" s="43"/>
    </row>
    <row r="542" spans="1:8" ht="12.75" customHeight="1" x14ac:dyDescent="0.2">
      <c r="A542" s="82"/>
      <c r="B542" s="118" t="s">
        <v>144</v>
      </c>
      <c r="C542" s="76"/>
      <c r="D542" s="76"/>
      <c r="H542" s="43"/>
    </row>
    <row r="543" spans="1:8" ht="12.75" customHeight="1" x14ac:dyDescent="0.2">
      <c r="A543" s="82"/>
      <c r="B543" s="107" t="s">
        <v>7</v>
      </c>
      <c r="C543" s="112" t="s">
        <v>127</v>
      </c>
      <c r="D543" s="112"/>
      <c r="E543" s="36" t="s">
        <v>0</v>
      </c>
      <c r="F543" s="36">
        <v>2</v>
      </c>
      <c r="H543" s="43"/>
    </row>
    <row r="544" spans="1:8" x14ac:dyDescent="0.2">
      <c r="A544" s="82"/>
      <c r="B544" s="107" t="s">
        <v>7</v>
      </c>
      <c r="C544" s="112" t="s">
        <v>126</v>
      </c>
      <c r="D544" s="112"/>
      <c r="E544" s="36" t="s">
        <v>5</v>
      </c>
      <c r="F544" s="36">
        <v>1</v>
      </c>
      <c r="H544" s="43"/>
    </row>
    <row r="545" spans="1:8" x14ac:dyDescent="0.2">
      <c r="A545" s="82"/>
      <c r="B545" s="107" t="s">
        <v>7</v>
      </c>
      <c r="C545" s="112" t="s">
        <v>125</v>
      </c>
      <c r="D545" s="112"/>
      <c r="E545" s="36" t="s">
        <v>5</v>
      </c>
      <c r="F545" s="36">
        <v>1</v>
      </c>
      <c r="H545" s="43"/>
    </row>
    <row r="546" spans="1:8" x14ac:dyDescent="0.2">
      <c r="A546" s="82"/>
      <c r="B546" s="107" t="s">
        <v>7</v>
      </c>
      <c r="C546" s="112" t="s">
        <v>124</v>
      </c>
      <c r="D546" s="112"/>
      <c r="E546" s="36" t="s">
        <v>5</v>
      </c>
      <c r="F546" s="36">
        <v>1</v>
      </c>
      <c r="H546" s="43"/>
    </row>
    <row r="547" spans="1:8" ht="12.75" customHeight="1" x14ac:dyDescent="0.2">
      <c r="B547" s="45"/>
      <c r="C547" s="75" t="str">
        <f>"Sous total article "&amp;LEFT(B542,7)</f>
        <v>Sous total article 3.01.08</v>
      </c>
      <c r="D547" s="76"/>
      <c r="E547" s="79"/>
      <c r="F547" s="79"/>
      <c r="G547" s="78"/>
      <c r="H547" s="77"/>
    </row>
    <row r="548" spans="1:8" s="8" customFormat="1" ht="7.5" customHeight="1" x14ac:dyDescent="0.2">
      <c r="B548" s="102"/>
      <c r="C548" s="44"/>
      <c r="D548" s="44"/>
      <c r="E548" s="11"/>
      <c r="F548" s="36"/>
      <c r="G548" s="35"/>
      <c r="H548" s="43"/>
    </row>
    <row r="549" spans="1:8" s="8" customFormat="1" ht="12.75" customHeight="1" x14ac:dyDescent="0.2">
      <c r="B549" s="118" t="s">
        <v>143</v>
      </c>
      <c r="C549" s="125"/>
      <c r="D549" s="116"/>
      <c r="E549" s="36"/>
      <c r="F549" s="36"/>
      <c r="G549" s="35"/>
      <c r="H549" s="43"/>
    </row>
    <row r="550" spans="1:8" s="8" customFormat="1" ht="26.25" customHeight="1" x14ac:dyDescent="0.2">
      <c r="B550" s="94" t="s">
        <v>7</v>
      </c>
      <c r="C550" s="44" t="s">
        <v>122</v>
      </c>
      <c r="D550" s="44"/>
      <c r="E550" s="11" t="s">
        <v>0</v>
      </c>
      <c r="F550" s="36">
        <v>1</v>
      </c>
      <c r="G550" s="35"/>
      <c r="H550" s="43"/>
    </row>
    <row r="551" spans="1:8" s="8" customFormat="1" x14ac:dyDescent="0.2">
      <c r="B551" s="94" t="s">
        <v>7</v>
      </c>
      <c r="C551" s="44" t="s">
        <v>72</v>
      </c>
      <c r="D551" s="44"/>
      <c r="E551" s="11" t="s">
        <v>5</v>
      </c>
      <c r="F551" s="36">
        <v>4</v>
      </c>
      <c r="G551" s="35"/>
      <c r="H551" s="43"/>
    </row>
    <row r="552" spans="1:8" s="8" customFormat="1" x14ac:dyDescent="0.2">
      <c r="B552" s="94" t="s">
        <v>7</v>
      </c>
      <c r="C552" s="44" t="s">
        <v>71</v>
      </c>
      <c r="D552" s="44"/>
      <c r="E552" s="11" t="s">
        <v>5</v>
      </c>
      <c r="F552" s="36">
        <v>4</v>
      </c>
      <c r="G552" s="35"/>
      <c r="H552" s="43"/>
    </row>
    <row r="553" spans="1:8" ht="12.75" customHeight="1" x14ac:dyDescent="0.2">
      <c r="A553" s="82"/>
      <c r="B553" s="107" t="s">
        <v>7</v>
      </c>
      <c r="C553" s="126" t="s">
        <v>70</v>
      </c>
      <c r="E553" s="36" t="s">
        <v>5</v>
      </c>
      <c r="F553" s="36">
        <v>1</v>
      </c>
      <c r="H553" s="43"/>
    </row>
    <row r="554" spans="1:8" ht="12.75" customHeight="1" x14ac:dyDescent="0.2">
      <c r="A554" s="82"/>
      <c r="B554" s="107" t="s">
        <v>7</v>
      </c>
      <c r="C554" s="126" t="s">
        <v>69</v>
      </c>
      <c r="E554" s="36" t="s">
        <v>5</v>
      </c>
      <c r="F554" s="36">
        <v>2</v>
      </c>
      <c r="H554" s="43"/>
    </row>
    <row r="555" spans="1:8" s="8" customFormat="1" x14ac:dyDescent="0.2">
      <c r="B555" s="102"/>
      <c r="C555" s="75" t="str">
        <f>"Sous total article "&amp;LEFT(B549,7)</f>
        <v>Sous total article 3.01.09</v>
      </c>
      <c r="D555" s="76"/>
      <c r="E555" s="12"/>
      <c r="F555" s="12"/>
      <c r="G555" s="19"/>
      <c r="H555" s="18"/>
    </row>
    <row r="556" spans="1:8" ht="8.1" customHeight="1" x14ac:dyDescent="0.2">
      <c r="B556" s="45"/>
      <c r="C556" s="76"/>
      <c r="D556" s="76"/>
      <c r="H556" s="43"/>
    </row>
    <row r="557" spans="1:8" s="8" customFormat="1" ht="12.75" customHeight="1" x14ac:dyDescent="0.2">
      <c r="B557" s="118" t="s">
        <v>142</v>
      </c>
      <c r="C557" s="125"/>
      <c r="D557" s="116"/>
      <c r="E557" s="11"/>
      <c r="F557" s="36"/>
      <c r="G557" s="35"/>
      <c r="H557" s="43"/>
    </row>
    <row r="558" spans="1:8" ht="38.25" x14ac:dyDescent="0.2">
      <c r="A558" s="82"/>
      <c r="B558" s="107" t="s">
        <v>7</v>
      </c>
      <c r="C558" s="124" t="s">
        <v>67</v>
      </c>
      <c r="D558" s="112"/>
      <c r="E558" s="36" t="s">
        <v>5</v>
      </c>
      <c r="F558" s="36">
        <v>1</v>
      </c>
      <c r="H558" s="43"/>
    </row>
    <row r="559" spans="1:8" s="8" customFormat="1" ht="38.25" x14ac:dyDescent="0.2">
      <c r="B559" s="94" t="s">
        <v>7</v>
      </c>
      <c r="C559" s="44" t="s">
        <v>66</v>
      </c>
      <c r="D559" s="44"/>
      <c r="E559" s="11" t="s">
        <v>5</v>
      </c>
      <c r="F559" s="106">
        <v>1</v>
      </c>
      <c r="G559" s="35"/>
      <c r="H559" s="43"/>
    </row>
    <row r="560" spans="1:8" s="8" customFormat="1" x14ac:dyDescent="0.2">
      <c r="B560" s="102"/>
      <c r="C560" s="75" t="str">
        <f>"Sous total article "&amp;LEFT(B557,7)</f>
        <v>Sous total article 3.01.10</v>
      </c>
      <c r="D560" s="76"/>
      <c r="E560" s="12"/>
      <c r="F560" s="21"/>
      <c r="G560" s="19"/>
      <c r="H560" s="18"/>
    </row>
    <row r="561" spans="1:8" s="8" customFormat="1" ht="6" customHeight="1" x14ac:dyDescent="0.2">
      <c r="B561" s="102"/>
      <c r="C561" s="76"/>
      <c r="D561" s="76"/>
      <c r="E561" s="11"/>
      <c r="F561" s="11"/>
      <c r="G561" s="10"/>
      <c r="H561" s="9"/>
    </row>
    <row r="562" spans="1:8" s="8" customFormat="1" ht="12.75" customHeight="1" x14ac:dyDescent="0.2">
      <c r="B562" s="118" t="s">
        <v>141</v>
      </c>
      <c r="C562" s="117"/>
      <c r="D562" s="116"/>
      <c r="E562" s="11"/>
      <c r="F562" s="36"/>
      <c r="G562" s="35"/>
      <c r="H562" s="43"/>
    </row>
    <row r="563" spans="1:8" s="8" customFormat="1" ht="25.5" x14ac:dyDescent="0.2">
      <c r="B563" s="94" t="s">
        <v>7</v>
      </c>
      <c r="C563" s="44" t="s">
        <v>64</v>
      </c>
      <c r="D563" s="44"/>
      <c r="E563" s="11" t="s">
        <v>5</v>
      </c>
      <c r="F563" s="106">
        <v>1</v>
      </c>
      <c r="G563" s="35"/>
      <c r="H563" s="43"/>
    </row>
    <row r="564" spans="1:8" s="119" customFormat="1" ht="25.5" x14ac:dyDescent="0.2">
      <c r="B564" s="123" t="s">
        <v>7</v>
      </c>
      <c r="C564" s="114" t="s">
        <v>119</v>
      </c>
      <c r="D564" s="114"/>
      <c r="E564" s="122" t="s">
        <v>5</v>
      </c>
      <c r="F564" s="122">
        <v>1</v>
      </c>
      <c r="G564" s="121"/>
      <c r="H564" s="120"/>
    </row>
    <row r="565" spans="1:8" s="8" customFormat="1" x14ac:dyDescent="0.2">
      <c r="B565" s="102"/>
      <c r="C565" s="75" t="str">
        <f>"Sous total article "&amp;LEFT(B562,7)</f>
        <v>Sous total article 3.01.11</v>
      </c>
      <c r="D565" s="76"/>
      <c r="E565" s="12"/>
      <c r="F565" s="12"/>
      <c r="G565" s="19"/>
      <c r="H565" s="18"/>
    </row>
    <row r="566" spans="1:8" ht="8.1" customHeight="1" x14ac:dyDescent="0.2">
      <c r="B566" s="45"/>
      <c r="C566" s="76"/>
      <c r="D566" s="76"/>
      <c r="H566" s="43"/>
    </row>
    <row r="567" spans="1:8" ht="12.75" customHeight="1" x14ac:dyDescent="0.2">
      <c r="A567" s="82"/>
      <c r="B567" s="118" t="s">
        <v>140</v>
      </c>
      <c r="C567" s="76"/>
      <c r="D567" s="76"/>
      <c r="H567" s="43"/>
    </row>
    <row r="568" spans="1:8" ht="25.5" x14ac:dyDescent="0.2">
      <c r="A568" s="82"/>
      <c r="B568" s="107" t="s">
        <v>7</v>
      </c>
      <c r="C568" s="44" t="s">
        <v>61</v>
      </c>
      <c r="D568" s="44"/>
      <c r="E568" s="36" t="s">
        <v>5</v>
      </c>
      <c r="F568" s="36">
        <v>1</v>
      </c>
      <c r="H568" s="43"/>
    </row>
    <row r="569" spans="1:8" ht="12.75" customHeight="1" x14ac:dyDescent="0.2">
      <c r="B569" s="45"/>
      <c r="C569" s="75" t="str">
        <f>"Sous total article "&amp;LEFT(B567,7)</f>
        <v>Sous total article 3.01.12</v>
      </c>
      <c r="D569" s="76"/>
      <c r="E569" s="79"/>
      <c r="F569" s="79"/>
      <c r="G569" s="78"/>
      <c r="H569" s="77"/>
    </row>
    <row r="570" spans="1:8" ht="8.1" customHeight="1" x14ac:dyDescent="0.2">
      <c r="B570" s="45"/>
      <c r="C570" s="76"/>
      <c r="D570" s="76"/>
      <c r="H570" s="43"/>
    </row>
    <row r="571" spans="1:8" s="8" customFormat="1" ht="12.75" customHeight="1" x14ac:dyDescent="0.2">
      <c r="B571" s="118" t="s">
        <v>139</v>
      </c>
      <c r="C571" s="117"/>
      <c r="D571" s="116"/>
      <c r="E571" s="11"/>
      <c r="F571" s="36"/>
      <c r="G571" s="35"/>
      <c r="H571" s="43"/>
    </row>
    <row r="572" spans="1:8" s="8" customFormat="1" x14ac:dyDescent="0.2">
      <c r="B572" s="102"/>
      <c r="C572" s="44" t="s">
        <v>59</v>
      </c>
      <c r="D572" s="44"/>
      <c r="E572" s="11" t="s">
        <v>5</v>
      </c>
      <c r="F572" s="36">
        <v>1</v>
      </c>
      <c r="G572" s="35"/>
      <c r="H572" s="43"/>
    </row>
    <row r="573" spans="1:8" s="8" customFormat="1" x14ac:dyDescent="0.2">
      <c r="B573" s="102"/>
      <c r="C573" s="75" t="str">
        <f>"Sous total article "&amp;LEFT(B571,7)</f>
        <v>Sous total article 3.01.13</v>
      </c>
      <c r="D573" s="76"/>
      <c r="E573" s="12"/>
      <c r="F573" s="12"/>
      <c r="G573" s="19"/>
      <c r="H573" s="18"/>
    </row>
    <row r="574" spans="1:8" ht="8.1" customHeight="1" x14ac:dyDescent="0.2">
      <c r="B574" s="45"/>
      <c r="C574" s="76"/>
      <c r="D574" s="76"/>
      <c r="H574" s="43"/>
    </row>
    <row r="575" spans="1:8" s="8" customFormat="1" ht="12.75" customHeight="1" x14ac:dyDescent="0.2">
      <c r="B575" s="118" t="s">
        <v>138</v>
      </c>
      <c r="C575" s="117"/>
      <c r="D575" s="116"/>
      <c r="E575" s="11"/>
      <c r="F575" s="36"/>
      <c r="G575" s="35"/>
      <c r="H575" s="43"/>
    </row>
    <row r="576" spans="1:8" s="8" customFormat="1" x14ac:dyDescent="0.2">
      <c r="B576" s="102"/>
      <c r="C576" s="44" t="s">
        <v>57</v>
      </c>
      <c r="D576" s="44"/>
      <c r="E576" s="11" t="s">
        <v>5</v>
      </c>
      <c r="F576" s="36">
        <v>1</v>
      </c>
      <c r="G576" s="35"/>
      <c r="H576" s="43"/>
    </row>
    <row r="577" spans="1:8" s="8" customFormat="1" x14ac:dyDescent="0.2">
      <c r="B577" s="102"/>
      <c r="C577" s="75" t="str">
        <f>"Sous total article "&amp;LEFT(B575,7)</f>
        <v>Sous total article 3.01.14</v>
      </c>
      <c r="D577" s="76"/>
      <c r="E577" s="12"/>
      <c r="F577" s="12"/>
      <c r="G577" s="19"/>
      <c r="H577" s="18"/>
    </row>
    <row r="578" spans="1:8" ht="8.1" customHeight="1" x14ac:dyDescent="0.2">
      <c r="B578" s="45"/>
      <c r="C578" s="76"/>
      <c r="D578" s="76"/>
      <c r="F578" s="106"/>
      <c r="G578" s="36"/>
      <c r="H578" s="43"/>
    </row>
    <row r="579" spans="1:8" s="8" customFormat="1" x14ac:dyDescent="0.2">
      <c r="B579" s="102"/>
      <c r="C579" s="95" t="str">
        <f>"Total article "&amp;LEFT(B481,5)</f>
        <v xml:space="preserve">Total article 3.01 </v>
      </c>
      <c r="D579" s="76"/>
      <c r="E579" s="12"/>
      <c r="F579" s="12"/>
      <c r="G579" s="19"/>
      <c r="H579" s="18"/>
    </row>
    <row r="580" spans="1:8" ht="10.5" customHeight="1" x14ac:dyDescent="0.2">
      <c r="A580" s="82"/>
      <c r="B580" s="45"/>
      <c r="H580" s="43"/>
    </row>
    <row r="581" spans="1:8" ht="12.75" customHeight="1" x14ac:dyDescent="0.2">
      <c r="A581" s="82"/>
      <c r="B581" s="97" t="s">
        <v>137</v>
      </c>
      <c r="C581" s="76"/>
      <c r="D581" s="76"/>
      <c r="H581" s="43"/>
    </row>
    <row r="582" spans="1:8" ht="8.1" customHeight="1" x14ac:dyDescent="0.2">
      <c r="A582" s="115"/>
      <c r="B582" s="45"/>
      <c r="C582" s="76"/>
      <c r="D582" s="76"/>
      <c r="H582" s="43"/>
    </row>
    <row r="583" spans="1:8" ht="13.15" customHeight="1" x14ac:dyDescent="0.2">
      <c r="A583" s="115"/>
      <c r="B583" s="118" t="s">
        <v>136</v>
      </c>
      <c r="C583" s="76"/>
      <c r="D583" s="76"/>
      <c r="H583" s="43"/>
    </row>
    <row r="584" spans="1:8" x14ac:dyDescent="0.2">
      <c r="A584" s="113"/>
      <c r="B584" s="107" t="s">
        <v>7</v>
      </c>
      <c r="C584" s="112" t="s">
        <v>113</v>
      </c>
      <c r="D584" s="112"/>
      <c r="H584" s="43"/>
    </row>
    <row r="585" spans="1:8" ht="12.75" customHeight="1" x14ac:dyDescent="0.2">
      <c r="A585" s="115"/>
      <c r="B585" s="45"/>
      <c r="C585" s="127" t="s">
        <v>112</v>
      </c>
      <c r="D585" s="127"/>
      <c r="E585" s="36" t="s">
        <v>5</v>
      </c>
      <c r="F585" s="36">
        <v>1</v>
      </c>
      <c r="H585" s="43"/>
    </row>
    <row r="586" spans="1:8" ht="12.75" customHeight="1" x14ac:dyDescent="0.2">
      <c r="A586" s="115"/>
      <c r="B586" s="45"/>
      <c r="C586" s="127" t="s">
        <v>107</v>
      </c>
      <c r="D586" s="127"/>
      <c r="E586" s="36" t="s">
        <v>5</v>
      </c>
      <c r="F586" s="36">
        <v>3</v>
      </c>
      <c r="H586" s="43"/>
    </row>
    <row r="587" spans="1:8" ht="12.75" customHeight="1" x14ac:dyDescent="0.2">
      <c r="A587" s="115"/>
      <c r="B587" s="45"/>
      <c r="C587" s="127" t="s">
        <v>111</v>
      </c>
      <c r="D587" s="127"/>
      <c r="E587" s="36" t="s">
        <v>5</v>
      </c>
      <c r="F587" s="36">
        <v>1</v>
      </c>
      <c r="H587" s="43"/>
    </row>
    <row r="588" spans="1:8" ht="12.75" customHeight="1" x14ac:dyDescent="0.2">
      <c r="A588" s="115"/>
      <c r="B588" s="45"/>
      <c r="C588" s="127" t="s">
        <v>103</v>
      </c>
      <c r="D588" s="127"/>
      <c r="E588" s="36" t="s">
        <v>5</v>
      </c>
      <c r="F588" s="36">
        <v>1</v>
      </c>
      <c r="H588" s="43"/>
    </row>
    <row r="589" spans="1:8" ht="12.75" customHeight="1" x14ac:dyDescent="0.2">
      <c r="A589" s="113"/>
      <c r="B589" s="107" t="s">
        <v>7</v>
      </c>
      <c r="C589" s="112" t="s">
        <v>102</v>
      </c>
      <c r="D589" s="112"/>
      <c r="E589" s="36" t="s">
        <v>0</v>
      </c>
      <c r="F589" s="36">
        <f>SUM(F585:F588)</f>
        <v>6</v>
      </c>
      <c r="H589" s="43"/>
    </row>
    <row r="590" spans="1:8" ht="12.75" customHeight="1" x14ac:dyDescent="0.2">
      <c r="A590" s="115"/>
      <c r="B590" s="45"/>
      <c r="C590" s="75" t="str">
        <f>"Sous total article "&amp;LEFT(B583,7)</f>
        <v>Sous total article 3.02.01</v>
      </c>
      <c r="D590" s="76"/>
      <c r="E590" s="79"/>
      <c r="F590" s="79"/>
      <c r="G590" s="78"/>
      <c r="H590" s="77"/>
    </row>
    <row r="591" spans="1:8" ht="8.1" customHeight="1" x14ac:dyDescent="0.2">
      <c r="B591" s="45"/>
      <c r="C591" s="76"/>
      <c r="D591" s="76"/>
      <c r="H591" s="43"/>
    </row>
    <row r="592" spans="1:8" ht="13.15" customHeight="1" x14ac:dyDescent="0.2">
      <c r="B592" s="118" t="s">
        <v>135</v>
      </c>
      <c r="C592" s="76"/>
      <c r="D592" s="76"/>
      <c r="H592" s="43"/>
    </row>
    <row r="593" spans="1:8" x14ac:dyDescent="0.2">
      <c r="A593" s="82"/>
      <c r="B593" s="107" t="s">
        <v>7</v>
      </c>
      <c r="C593" s="112" t="s">
        <v>108</v>
      </c>
      <c r="D593" s="112"/>
      <c r="H593" s="43"/>
    </row>
    <row r="594" spans="1:8" ht="12.75" customHeight="1" x14ac:dyDescent="0.2">
      <c r="A594" s="115"/>
      <c r="B594" s="45"/>
      <c r="C594" s="127" t="s">
        <v>111</v>
      </c>
      <c r="D594" s="127"/>
      <c r="E594" s="36" t="s">
        <v>5</v>
      </c>
      <c r="F594" s="36">
        <v>2</v>
      </c>
      <c r="H594" s="43"/>
    </row>
    <row r="595" spans="1:8" ht="12.75" customHeight="1" x14ac:dyDescent="0.2">
      <c r="A595" s="115"/>
      <c r="B595" s="45"/>
      <c r="C595" s="127" t="s">
        <v>105</v>
      </c>
      <c r="D595" s="127"/>
      <c r="E595" s="36" t="s">
        <v>5</v>
      </c>
      <c r="F595" s="36">
        <v>3</v>
      </c>
      <c r="H595" s="43"/>
    </row>
    <row r="596" spans="1:8" ht="12.75" customHeight="1" x14ac:dyDescent="0.2">
      <c r="A596" s="115"/>
      <c r="B596" s="45"/>
      <c r="C596" s="127" t="s">
        <v>104</v>
      </c>
      <c r="D596" s="127"/>
      <c r="E596" s="36" t="s">
        <v>5</v>
      </c>
      <c r="F596" s="36">
        <v>2</v>
      </c>
      <c r="H596" s="43"/>
    </row>
    <row r="597" spans="1:8" ht="12.75" customHeight="1" x14ac:dyDescent="0.2">
      <c r="A597" s="82"/>
      <c r="B597" s="107" t="s">
        <v>7</v>
      </c>
      <c r="C597" s="112" t="s">
        <v>102</v>
      </c>
      <c r="D597" s="112"/>
      <c r="E597" s="36" t="s">
        <v>0</v>
      </c>
      <c r="F597" s="36">
        <f>SUM(F594:F596)</f>
        <v>7</v>
      </c>
      <c r="H597" s="43"/>
    </row>
    <row r="598" spans="1:8" ht="12.75" customHeight="1" x14ac:dyDescent="0.2">
      <c r="A598" s="82"/>
      <c r="B598" s="107" t="s">
        <v>7</v>
      </c>
      <c r="C598" s="112" t="s">
        <v>101</v>
      </c>
      <c r="D598" s="112"/>
      <c r="E598" s="36" t="s">
        <v>0</v>
      </c>
      <c r="F598" s="36">
        <f>F597</f>
        <v>7</v>
      </c>
      <c r="H598" s="43"/>
    </row>
    <row r="599" spans="1:8" ht="12.75" customHeight="1" x14ac:dyDescent="0.2">
      <c r="B599" s="45"/>
      <c r="C599" s="75" t="str">
        <f>"Sous total article "&amp;LEFT(B592,7)</f>
        <v>Sous total article 3.02.02</v>
      </c>
      <c r="D599" s="76"/>
      <c r="E599" s="79"/>
      <c r="F599" s="79"/>
      <c r="G599" s="78"/>
      <c r="H599" s="77"/>
    </row>
    <row r="600" spans="1:8" ht="8.1" customHeight="1" x14ac:dyDescent="0.2">
      <c r="B600" s="45"/>
      <c r="C600" s="76"/>
      <c r="D600" s="76"/>
      <c r="H600" s="43"/>
    </row>
    <row r="601" spans="1:8" ht="13.15" customHeight="1" x14ac:dyDescent="0.2">
      <c r="B601" s="118" t="s">
        <v>134</v>
      </c>
      <c r="C601" s="76"/>
      <c r="D601" s="76"/>
      <c r="H601" s="43"/>
    </row>
    <row r="602" spans="1:8" x14ac:dyDescent="0.2">
      <c r="A602" s="82"/>
      <c r="B602" s="107" t="s">
        <v>7</v>
      </c>
      <c r="C602" s="112" t="s">
        <v>108</v>
      </c>
      <c r="D602" s="112"/>
      <c r="H602" s="43"/>
    </row>
    <row r="603" spans="1:8" ht="12.75" customHeight="1" x14ac:dyDescent="0.2">
      <c r="A603" s="115"/>
      <c r="B603" s="45"/>
      <c r="C603" s="127" t="s">
        <v>111</v>
      </c>
      <c r="D603" s="127"/>
      <c r="E603" s="36" t="s">
        <v>5</v>
      </c>
      <c r="F603" s="36">
        <v>2</v>
      </c>
      <c r="H603" s="43"/>
    </row>
    <row r="604" spans="1:8" ht="12.75" customHeight="1" x14ac:dyDescent="0.2">
      <c r="A604" s="115"/>
      <c r="B604" s="45"/>
      <c r="C604" s="127" t="s">
        <v>104</v>
      </c>
      <c r="D604" s="127"/>
      <c r="E604" s="36" t="s">
        <v>5</v>
      </c>
      <c r="F604" s="36">
        <v>5</v>
      </c>
      <c r="H604" s="43"/>
    </row>
    <row r="605" spans="1:8" ht="12.75" customHeight="1" x14ac:dyDescent="0.2">
      <c r="A605" s="82"/>
      <c r="B605" s="107" t="s">
        <v>7</v>
      </c>
      <c r="C605" s="112" t="s">
        <v>102</v>
      </c>
      <c r="D605" s="112"/>
      <c r="E605" s="36" t="s">
        <v>0</v>
      </c>
      <c r="F605" s="36">
        <f>SUM(F603:F604)</f>
        <v>7</v>
      </c>
      <c r="H605" s="43"/>
    </row>
    <row r="606" spans="1:8" ht="12.75" customHeight="1" x14ac:dyDescent="0.2">
      <c r="A606" s="82"/>
      <c r="B606" s="107" t="s">
        <v>7</v>
      </c>
      <c r="C606" s="112" t="s">
        <v>101</v>
      </c>
      <c r="D606" s="112"/>
      <c r="E606" s="36" t="s">
        <v>0</v>
      </c>
      <c r="F606" s="36">
        <f>F605</f>
        <v>7</v>
      </c>
      <c r="H606" s="43"/>
    </row>
    <row r="607" spans="1:8" ht="12.75" customHeight="1" x14ac:dyDescent="0.2">
      <c r="B607" s="45"/>
      <c r="C607" s="75" t="str">
        <f>"Sous total article "&amp;LEFT(B601,7)</f>
        <v>Sous total article 3.02.03</v>
      </c>
      <c r="D607" s="76"/>
      <c r="E607" s="79"/>
      <c r="F607" s="79"/>
      <c r="G607" s="78"/>
      <c r="H607" s="77"/>
    </row>
    <row r="608" spans="1:8" ht="8.1" customHeight="1" x14ac:dyDescent="0.2">
      <c r="B608" s="45"/>
      <c r="C608" s="76"/>
      <c r="D608" s="76"/>
      <c r="F608" s="106"/>
      <c r="G608" s="36"/>
      <c r="H608" s="43"/>
    </row>
    <row r="609" spans="1:8" ht="12.75" customHeight="1" x14ac:dyDescent="0.2">
      <c r="A609" s="82"/>
      <c r="B609" s="118" t="s">
        <v>133</v>
      </c>
      <c r="C609" s="76"/>
      <c r="D609" s="76"/>
      <c r="H609" s="43"/>
    </row>
    <row r="610" spans="1:8" x14ac:dyDescent="0.2">
      <c r="A610" s="82"/>
      <c r="B610" s="107" t="s">
        <v>7</v>
      </c>
      <c r="C610" s="112" t="s">
        <v>98</v>
      </c>
      <c r="D610" s="112"/>
      <c r="E610" s="36" t="s">
        <v>5</v>
      </c>
      <c r="F610" s="36">
        <v>3</v>
      </c>
      <c r="H610" s="43"/>
    </row>
    <row r="611" spans="1:8" ht="12.75" customHeight="1" x14ac:dyDescent="0.2">
      <c r="A611" s="82"/>
      <c r="B611" s="107" t="s">
        <v>7</v>
      </c>
      <c r="C611" s="112" t="s">
        <v>97</v>
      </c>
      <c r="D611" s="112"/>
      <c r="E611" s="36" t="s">
        <v>12</v>
      </c>
      <c r="F611" s="36">
        <v>1</v>
      </c>
      <c r="H611" s="43"/>
    </row>
    <row r="612" spans="1:8" ht="12.75" customHeight="1" x14ac:dyDescent="0.2">
      <c r="A612" s="82"/>
      <c r="B612" s="107" t="s">
        <v>7</v>
      </c>
      <c r="C612" s="112" t="s">
        <v>96</v>
      </c>
      <c r="D612" s="112"/>
      <c r="E612" s="36" t="s">
        <v>0</v>
      </c>
      <c r="F612" s="36">
        <f>F610</f>
        <v>3</v>
      </c>
      <c r="H612" s="43"/>
    </row>
    <row r="613" spans="1:8" ht="12.75" customHeight="1" x14ac:dyDescent="0.2">
      <c r="A613" s="82"/>
      <c r="B613" s="107" t="s">
        <v>7</v>
      </c>
      <c r="C613" s="112" t="s">
        <v>95</v>
      </c>
      <c r="D613" s="112"/>
      <c r="E613" s="36" t="s">
        <v>0</v>
      </c>
      <c r="F613" s="36">
        <f>F612</f>
        <v>3</v>
      </c>
      <c r="H613" s="43"/>
    </row>
    <row r="614" spans="1:8" ht="12.75" customHeight="1" x14ac:dyDescent="0.2">
      <c r="B614" s="45"/>
      <c r="C614" s="75" t="str">
        <f>"Sous total article "&amp;LEFT(B609,7)</f>
        <v>Sous total article 3.02.04</v>
      </c>
      <c r="D614" s="76"/>
      <c r="E614" s="79"/>
      <c r="F614" s="79"/>
      <c r="G614" s="78"/>
      <c r="H614" s="77"/>
    </row>
    <row r="615" spans="1:8" ht="8.1" customHeight="1" x14ac:dyDescent="0.2">
      <c r="B615" s="45"/>
      <c r="C615" s="76"/>
      <c r="D615" s="76"/>
      <c r="F615" s="106"/>
      <c r="G615" s="36"/>
      <c r="H615" s="43"/>
    </row>
    <row r="616" spans="1:8" ht="12.75" customHeight="1" x14ac:dyDescent="0.2">
      <c r="A616" s="82"/>
      <c r="B616" s="118" t="s">
        <v>132</v>
      </c>
      <c r="C616" s="76"/>
      <c r="D616" s="76"/>
      <c r="H616" s="43"/>
    </row>
    <row r="617" spans="1:8" x14ac:dyDescent="0.2">
      <c r="A617" s="82"/>
      <c r="B617" s="107" t="s">
        <v>7</v>
      </c>
      <c r="C617" s="112" t="s">
        <v>98</v>
      </c>
      <c r="D617" s="112"/>
      <c r="E617" s="36" t="s">
        <v>5</v>
      </c>
      <c r="F617" s="36">
        <v>3</v>
      </c>
      <c r="H617" s="43"/>
    </row>
    <row r="618" spans="1:8" ht="12.75" customHeight="1" x14ac:dyDescent="0.2">
      <c r="A618" s="82"/>
      <c r="B618" s="107" t="s">
        <v>7</v>
      </c>
      <c r="C618" s="112" t="s">
        <v>97</v>
      </c>
      <c r="D618" s="112"/>
      <c r="E618" s="36" t="s">
        <v>12</v>
      </c>
      <c r="F618" s="36">
        <v>1</v>
      </c>
      <c r="H618" s="43"/>
    </row>
    <row r="619" spans="1:8" ht="12.75" customHeight="1" x14ac:dyDescent="0.2">
      <c r="A619" s="82"/>
      <c r="B619" s="107" t="s">
        <v>7</v>
      </c>
      <c r="C619" s="112" t="s">
        <v>96</v>
      </c>
      <c r="D619" s="112"/>
      <c r="E619" s="36" t="s">
        <v>0</v>
      </c>
      <c r="F619" s="36">
        <f>F617</f>
        <v>3</v>
      </c>
      <c r="H619" s="43"/>
    </row>
    <row r="620" spans="1:8" ht="12.75" customHeight="1" x14ac:dyDescent="0.2">
      <c r="A620" s="82"/>
      <c r="B620" s="107" t="s">
        <v>7</v>
      </c>
      <c r="C620" s="112" t="s">
        <v>95</v>
      </c>
      <c r="D620" s="112"/>
      <c r="E620" s="36" t="s">
        <v>0</v>
      </c>
      <c r="F620" s="36">
        <f>F619</f>
        <v>3</v>
      </c>
      <c r="H620" s="43"/>
    </row>
    <row r="621" spans="1:8" ht="12.75" customHeight="1" x14ac:dyDescent="0.2">
      <c r="B621" s="45"/>
      <c r="C621" s="75" t="str">
        <f>"Sous total article "&amp;LEFT(B616,7)</f>
        <v>Sous total article 3.02.05</v>
      </c>
      <c r="D621" s="76"/>
      <c r="E621" s="79"/>
      <c r="F621" s="79"/>
      <c r="G621" s="78"/>
      <c r="H621" s="77"/>
    </row>
    <row r="622" spans="1:8" ht="8.1" customHeight="1" x14ac:dyDescent="0.2">
      <c r="B622" s="45"/>
      <c r="C622" s="76"/>
      <c r="D622" s="76"/>
      <c r="F622" s="106"/>
      <c r="G622" s="36"/>
      <c r="H622" s="43"/>
    </row>
    <row r="623" spans="1:8" s="8" customFormat="1" ht="12.75" customHeight="1" x14ac:dyDescent="0.2">
      <c r="B623" s="118" t="s">
        <v>131</v>
      </c>
      <c r="C623" s="125"/>
      <c r="D623" s="116"/>
      <c r="E623" s="11"/>
      <c r="F623" s="36"/>
      <c r="G623" s="35"/>
      <c r="H623" s="43"/>
    </row>
    <row r="624" spans="1:8" s="8" customFormat="1" ht="25.5" customHeight="1" x14ac:dyDescent="0.2">
      <c r="B624" s="94" t="s">
        <v>7</v>
      </c>
      <c r="C624" s="44" t="s">
        <v>93</v>
      </c>
      <c r="D624" s="44"/>
      <c r="E624" s="36"/>
      <c r="F624" s="36"/>
      <c r="G624" s="35"/>
      <c r="H624" s="43"/>
    </row>
    <row r="625" spans="1:8" ht="12.75" customHeight="1" x14ac:dyDescent="0.2">
      <c r="B625" s="45"/>
      <c r="C625" s="127" t="s">
        <v>87</v>
      </c>
      <c r="D625" s="127"/>
      <c r="E625" s="36" t="s">
        <v>49</v>
      </c>
      <c r="F625" s="36">
        <v>25</v>
      </c>
      <c r="H625" s="43"/>
    </row>
    <row r="626" spans="1:8" ht="12.75" customHeight="1" x14ac:dyDescent="0.2">
      <c r="B626" s="45"/>
      <c r="C626" s="127" t="s">
        <v>86</v>
      </c>
      <c r="D626" s="127"/>
      <c r="E626" s="36" t="s">
        <v>49</v>
      </c>
      <c r="F626" s="36">
        <v>50</v>
      </c>
      <c r="H626" s="43"/>
    </row>
    <row r="627" spans="1:8" ht="12.75" customHeight="1" x14ac:dyDescent="0.2">
      <c r="B627" s="45"/>
      <c r="C627" s="127" t="s">
        <v>92</v>
      </c>
      <c r="D627" s="127"/>
      <c r="E627" s="36" t="s">
        <v>49</v>
      </c>
      <c r="F627" s="36">
        <v>25</v>
      </c>
      <c r="H627" s="43"/>
    </row>
    <row r="628" spans="1:8" ht="12.75" customHeight="1" x14ac:dyDescent="0.2">
      <c r="B628" s="45"/>
      <c r="C628" s="127" t="s">
        <v>91</v>
      </c>
      <c r="D628" s="127"/>
      <c r="E628" s="36" t="s">
        <v>49</v>
      </c>
      <c r="F628" s="36">
        <v>20</v>
      </c>
      <c r="H628" s="43"/>
    </row>
    <row r="629" spans="1:8" ht="12.75" customHeight="1" x14ac:dyDescent="0.2">
      <c r="B629" s="45"/>
      <c r="C629" s="127" t="s">
        <v>90</v>
      </c>
      <c r="D629" s="127"/>
      <c r="E629" s="36" t="s">
        <v>49</v>
      </c>
      <c r="F629" s="36">
        <v>65</v>
      </c>
      <c r="H629" s="43"/>
    </row>
    <row r="630" spans="1:8" ht="12.75" customHeight="1" x14ac:dyDescent="0.2">
      <c r="A630" s="82"/>
      <c r="B630" s="107" t="s">
        <v>7</v>
      </c>
      <c r="C630" s="112" t="s">
        <v>88</v>
      </c>
      <c r="D630" s="112"/>
      <c r="E630" s="122"/>
      <c r="G630" s="36"/>
      <c r="H630" s="43"/>
    </row>
    <row r="631" spans="1:8" ht="12.75" customHeight="1" x14ac:dyDescent="0.2">
      <c r="B631" s="45"/>
      <c r="C631" s="127" t="s">
        <v>87</v>
      </c>
      <c r="D631" s="127"/>
      <c r="E631" s="36" t="s">
        <v>49</v>
      </c>
      <c r="F631" s="36">
        <f>F619+F612+F605+F597+F589-F632-F633</f>
        <v>20</v>
      </c>
      <c r="H631" s="43"/>
    </row>
    <row r="632" spans="1:8" ht="12.75" customHeight="1" x14ac:dyDescent="0.2">
      <c r="B632" s="45"/>
      <c r="C632" s="127" t="s">
        <v>86</v>
      </c>
      <c r="D632" s="127"/>
      <c r="E632" s="36" t="s">
        <v>49</v>
      </c>
      <c r="F632" s="36">
        <v>4</v>
      </c>
      <c r="H632" s="43"/>
    </row>
    <row r="633" spans="1:8" ht="12.75" customHeight="1" x14ac:dyDescent="0.2">
      <c r="B633" s="45"/>
      <c r="C633" s="127" t="s">
        <v>92</v>
      </c>
      <c r="D633" s="127"/>
      <c r="E633" s="36" t="s">
        <v>49</v>
      </c>
      <c r="F633" s="36">
        <v>2</v>
      </c>
      <c r="H633" s="43"/>
    </row>
    <row r="634" spans="1:8" ht="25.5" x14ac:dyDescent="0.2">
      <c r="B634" s="94" t="s">
        <v>7</v>
      </c>
      <c r="C634" s="114" t="s">
        <v>85</v>
      </c>
      <c r="D634" s="114"/>
      <c r="E634" s="36" t="s">
        <v>52</v>
      </c>
      <c r="F634" s="106">
        <v>20</v>
      </c>
      <c r="H634" s="43"/>
    </row>
    <row r="635" spans="1:8" s="8" customFormat="1" x14ac:dyDescent="0.2">
      <c r="B635" s="94" t="s">
        <v>7</v>
      </c>
      <c r="C635" s="44" t="s">
        <v>84</v>
      </c>
      <c r="D635" s="44"/>
      <c r="E635" s="36" t="s">
        <v>5</v>
      </c>
      <c r="F635" s="36">
        <v>1</v>
      </c>
      <c r="G635" s="35"/>
      <c r="H635" s="43"/>
    </row>
    <row r="636" spans="1:8" s="8" customFormat="1" x14ac:dyDescent="0.2">
      <c r="B636" s="102"/>
      <c r="C636" s="75" t="str">
        <f>"Sous total article "&amp;LEFT(B623,7)</f>
        <v>Sous total article 3.02.06</v>
      </c>
      <c r="D636" s="76"/>
      <c r="E636" s="12"/>
      <c r="F636" s="12"/>
      <c r="G636" s="19"/>
      <c r="H636" s="18"/>
    </row>
    <row r="637" spans="1:8" ht="8.1" customHeight="1" x14ac:dyDescent="0.2">
      <c r="B637" s="45"/>
      <c r="C637" s="76"/>
      <c r="D637" s="76"/>
      <c r="F637" s="106"/>
      <c r="G637" s="36"/>
      <c r="H637" s="43"/>
    </row>
    <row r="638" spans="1:8" ht="12.75" customHeight="1" x14ac:dyDescent="0.2">
      <c r="A638" s="82"/>
      <c r="B638" s="118" t="s">
        <v>130</v>
      </c>
      <c r="C638" s="76"/>
      <c r="D638" s="76"/>
      <c r="H638" s="43"/>
    </row>
    <row r="639" spans="1:8" ht="12.75" customHeight="1" x14ac:dyDescent="0.2">
      <c r="A639" s="82"/>
      <c r="B639" s="107" t="s">
        <v>7</v>
      </c>
      <c r="C639" s="124" t="s">
        <v>81</v>
      </c>
      <c r="D639" s="111"/>
      <c r="E639" s="36" t="s">
        <v>0</v>
      </c>
      <c r="F639" s="36">
        <v>1</v>
      </c>
      <c r="H639" s="43"/>
    </row>
    <row r="640" spans="1:8" ht="12.75" customHeight="1" x14ac:dyDescent="0.2">
      <c r="A640" s="82"/>
      <c r="B640" s="107" t="s">
        <v>7</v>
      </c>
      <c r="C640" s="124" t="s">
        <v>129</v>
      </c>
      <c r="D640" s="111"/>
      <c r="E640" s="36" t="s">
        <v>0</v>
      </c>
      <c r="F640" s="36">
        <v>1</v>
      </c>
      <c r="H640" s="43"/>
    </row>
    <row r="641" spans="1:8" ht="12.75" customHeight="1" x14ac:dyDescent="0.2">
      <c r="A641" s="82"/>
      <c r="B641" s="107" t="s">
        <v>7</v>
      </c>
      <c r="C641" s="124" t="s">
        <v>80</v>
      </c>
      <c r="D641" s="111"/>
      <c r="E641" s="36" t="s">
        <v>0</v>
      </c>
      <c r="F641" s="36">
        <v>1</v>
      </c>
      <c r="H641" s="43"/>
    </row>
    <row r="642" spans="1:8" ht="12.75" customHeight="1" x14ac:dyDescent="0.2">
      <c r="A642" s="82"/>
      <c r="B642" s="107" t="s">
        <v>7</v>
      </c>
      <c r="C642" s="124" t="s">
        <v>79</v>
      </c>
      <c r="D642" s="111"/>
      <c r="E642" s="36" t="s">
        <v>0</v>
      </c>
      <c r="F642" s="36">
        <v>1</v>
      </c>
      <c r="H642" s="43"/>
    </row>
    <row r="643" spans="1:8" ht="12.75" customHeight="1" x14ac:dyDescent="0.2">
      <c r="B643" s="107" t="s">
        <v>7</v>
      </c>
      <c r="C643" s="112" t="s">
        <v>78</v>
      </c>
      <c r="D643" s="111"/>
      <c r="E643" s="36" t="s">
        <v>5</v>
      </c>
      <c r="F643" s="36">
        <v>1</v>
      </c>
      <c r="H643" s="43"/>
    </row>
    <row r="644" spans="1:8" ht="12.75" customHeight="1" x14ac:dyDescent="0.2">
      <c r="B644" s="107" t="s">
        <v>7</v>
      </c>
      <c r="C644" s="112" t="s">
        <v>77</v>
      </c>
      <c r="D644" s="111"/>
      <c r="E644" s="36" t="s">
        <v>5</v>
      </c>
      <c r="F644" s="36">
        <v>1</v>
      </c>
      <c r="H644" s="43"/>
    </row>
    <row r="645" spans="1:8" ht="12.75" customHeight="1" x14ac:dyDescent="0.2">
      <c r="B645" s="45"/>
      <c r="C645" s="75" t="str">
        <f>"Sous total article "&amp;LEFT(B638,7)</f>
        <v>Sous total article 3.02.07</v>
      </c>
      <c r="D645" s="76"/>
      <c r="E645" s="79"/>
      <c r="F645" s="79"/>
      <c r="G645" s="78"/>
      <c r="H645" s="77"/>
    </row>
    <row r="646" spans="1:8" ht="8.1" customHeight="1" x14ac:dyDescent="0.2">
      <c r="B646" s="45"/>
      <c r="C646" s="76"/>
      <c r="D646" s="76"/>
      <c r="H646" s="43"/>
    </row>
    <row r="647" spans="1:8" ht="12.75" customHeight="1" x14ac:dyDescent="0.2">
      <c r="A647" s="82"/>
      <c r="B647" s="118" t="s">
        <v>128</v>
      </c>
      <c r="C647" s="76"/>
      <c r="D647" s="76"/>
      <c r="H647" s="43"/>
    </row>
    <row r="648" spans="1:8" ht="12.75" customHeight="1" x14ac:dyDescent="0.2">
      <c r="A648" s="82"/>
      <c r="B648" s="107" t="s">
        <v>7</v>
      </c>
      <c r="C648" s="112" t="s">
        <v>127</v>
      </c>
      <c r="D648" s="112"/>
      <c r="E648" s="36" t="s">
        <v>0</v>
      </c>
      <c r="F648" s="36">
        <v>2</v>
      </c>
      <c r="H648" s="43"/>
    </row>
    <row r="649" spans="1:8" x14ac:dyDescent="0.2">
      <c r="A649" s="82"/>
      <c r="B649" s="107" t="s">
        <v>7</v>
      </c>
      <c r="C649" s="112" t="s">
        <v>126</v>
      </c>
      <c r="D649" s="112"/>
      <c r="E649" s="36" t="s">
        <v>5</v>
      </c>
      <c r="F649" s="36">
        <v>1</v>
      </c>
      <c r="H649" s="43"/>
    </row>
    <row r="650" spans="1:8" x14ac:dyDescent="0.2">
      <c r="A650" s="82"/>
      <c r="B650" s="107" t="s">
        <v>7</v>
      </c>
      <c r="C650" s="112" t="s">
        <v>125</v>
      </c>
      <c r="D650" s="112"/>
      <c r="E650" s="36" t="s">
        <v>5</v>
      </c>
      <c r="F650" s="36">
        <v>1</v>
      </c>
      <c r="H650" s="43"/>
    </row>
    <row r="651" spans="1:8" x14ac:dyDescent="0.2">
      <c r="A651" s="82"/>
      <c r="B651" s="107" t="s">
        <v>7</v>
      </c>
      <c r="C651" s="112" t="s">
        <v>124</v>
      </c>
      <c r="D651" s="112"/>
      <c r="E651" s="36" t="s">
        <v>5</v>
      </c>
      <c r="F651" s="36">
        <v>1</v>
      </c>
      <c r="H651" s="43"/>
    </row>
    <row r="652" spans="1:8" ht="12.75" customHeight="1" x14ac:dyDescent="0.2">
      <c r="B652" s="45"/>
      <c r="C652" s="75" t="str">
        <f>"Sous total article "&amp;LEFT(B647,7)</f>
        <v>Sous total article 3.02.08</v>
      </c>
      <c r="D652" s="76"/>
      <c r="E652" s="79"/>
      <c r="F652" s="79"/>
      <c r="G652" s="78"/>
      <c r="H652" s="77"/>
    </row>
    <row r="653" spans="1:8" s="8" customFormat="1" ht="7.5" customHeight="1" x14ac:dyDescent="0.2">
      <c r="B653" s="102"/>
      <c r="C653" s="44"/>
      <c r="D653" s="44"/>
      <c r="E653" s="11"/>
      <c r="F653" s="36"/>
      <c r="G653" s="35"/>
      <c r="H653" s="43"/>
    </row>
    <row r="654" spans="1:8" s="8" customFormat="1" ht="12.75" customHeight="1" x14ac:dyDescent="0.2">
      <c r="B654" s="118" t="s">
        <v>123</v>
      </c>
      <c r="C654" s="125"/>
      <c r="D654" s="116"/>
      <c r="E654" s="36"/>
      <c r="F654" s="36"/>
      <c r="G654" s="35"/>
      <c r="H654" s="43"/>
    </row>
    <row r="655" spans="1:8" s="8" customFormat="1" ht="26.25" customHeight="1" x14ac:dyDescent="0.2">
      <c r="B655" s="94" t="s">
        <v>7</v>
      </c>
      <c r="C655" s="44" t="s">
        <v>122</v>
      </c>
      <c r="D655" s="44"/>
      <c r="E655" s="11" t="s">
        <v>0</v>
      </c>
      <c r="F655" s="36">
        <v>1</v>
      </c>
      <c r="G655" s="35"/>
      <c r="H655" s="43"/>
    </row>
    <row r="656" spans="1:8" s="8" customFormat="1" x14ac:dyDescent="0.2">
      <c r="B656" s="94" t="s">
        <v>7</v>
      </c>
      <c r="C656" s="44" t="s">
        <v>72</v>
      </c>
      <c r="D656" s="44"/>
      <c r="E656" s="11" t="s">
        <v>5</v>
      </c>
      <c r="F656" s="36">
        <v>4</v>
      </c>
      <c r="G656" s="35"/>
      <c r="H656" s="43"/>
    </row>
    <row r="657" spans="1:8" s="8" customFormat="1" x14ac:dyDescent="0.2">
      <c r="B657" s="94" t="s">
        <v>7</v>
      </c>
      <c r="C657" s="44" t="s">
        <v>71</v>
      </c>
      <c r="D657" s="44"/>
      <c r="E657" s="11" t="s">
        <v>5</v>
      </c>
      <c r="F657" s="36">
        <v>4</v>
      </c>
      <c r="G657" s="35"/>
      <c r="H657" s="43"/>
    </row>
    <row r="658" spans="1:8" ht="12.75" customHeight="1" x14ac:dyDescent="0.2">
      <c r="A658" s="82"/>
      <c r="B658" s="107" t="s">
        <v>7</v>
      </c>
      <c r="C658" s="126" t="s">
        <v>70</v>
      </c>
      <c r="E658" s="36" t="s">
        <v>5</v>
      </c>
      <c r="F658" s="36">
        <v>1</v>
      </c>
      <c r="H658" s="43"/>
    </row>
    <row r="659" spans="1:8" ht="12.75" customHeight="1" x14ac:dyDescent="0.2">
      <c r="A659" s="82"/>
      <c r="B659" s="107" t="s">
        <v>7</v>
      </c>
      <c r="C659" s="126" t="s">
        <v>69</v>
      </c>
      <c r="E659" s="36" t="s">
        <v>5</v>
      </c>
      <c r="F659" s="36">
        <v>2</v>
      </c>
      <c r="H659" s="43"/>
    </row>
    <row r="660" spans="1:8" s="8" customFormat="1" x14ac:dyDescent="0.2">
      <c r="B660" s="102"/>
      <c r="C660" s="75" t="str">
        <f>"Sous total article "&amp;LEFT(B654,7)</f>
        <v>Sous total article 3.02.09</v>
      </c>
      <c r="D660" s="76"/>
      <c r="E660" s="12"/>
      <c r="F660" s="12"/>
      <c r="G660" s="19"/>
      <c r="H660" s="18"/>
    </row>
    <row r="661" spans="1:8" ht="8.1" customHeight="1" x14ac:dyDescent="0.2">
      <c r="B661" s="45"/>
      <c r="C661" s="76"/>
      <c r="D661" s="76"/>
      <c r="H661" s="43"/>
    </row>
    <row r="662" spans="1:8" s="8" customFormat="1" ht="12.75" customHeight="1" x14ac:dyDescent="0.2">
      <c r="B662" s="118" t="s">
        <v>121</v>
      </c>
      <c r="C662" s="125"/>
      <c r="D662" s="116"/>
      <c r="E662" s="11"/>
      <c r="F662" s="36"/>
      <c r="G662" s="35"/>
      <c r="H662" s="43"/>
    </row>
    <row r="663" spans="1:8" ht="38.25" x14ac:dyDescent="0.2">
      <c r="A663" s="82"/>
      <c r="B663" s="107" t="s">
        <v>7</v>
      </c>
      <c r="C663" s="124" t="s">
        <v>67</v>
      </c>
      <c r="D663" s="112"/>
      <c r="E663" s="36" t="s">
        <v>5</v>
      </c>
      <c r="F663" s="36">
        <v>1</v>
      </c>
      <c r="H663" s="43"/>
    </row>
    <row r="664" spans="1:8" s="8" customFormat="1" ht="38.25" x14ac:dyDescent="0.2">
      <c r="B664" s="94" t="s">
        <v>7</v>
      </c>
      <c r="C664" s="44" t="s">
        <v>66</v>
      </c>
      <c r="D664" s="44"/>
      <c r="E664" s="11" t="s">
        <v>5</v>
      </c>
      <c r="F664" s="106">
        <v>1</v>
      </c>
      <c r="G664" s="35"/>
      <c r="H664" s="43"/>
    </row>
    <row r="665" spans="1:8" s="8" customFormat="1" x14ac:dyDescent="0.2">
      <c r="B665" s="102"/>
      <c r="C665" s="75" t="str">
        <f>"Sous total article "&amp;LEFT(B662,7)</f>
        <v>Sous total article 3.02.10</v>
      </c>
      <c r="D665" s="76"/>
      <c r="E665" s="12"/>
      <c r="F665" s="21"/>
      <c r="G665" s="19"/>
      <c r="H665" s="18"/>
    </row>
    <row r="666" spans="1:8" s="8" customFormat="1" ht="6" customHeight="1" x14ac:dyDescent="0.2">
      <c r="B666" s="102"/>
      <c r="C666" s="76"/>
      <c r="D666" s="76"/>
      <c r="E666" s="11"/>
      <c r="F666" s="11"/>
      <c r="G666" s="10"/>
      <c r="H666" s="9"/>
    </row>
    <row r="667" spans="1:8" s="8" customFormat="1" ht="12.75" customHeight="1" x14ac:dyDescent="0.2">
      <c r="B667" s="118" t="s">
        <v>120</v>
      </c>
      <c r="C667" s="117"/>
      <c r="D667" s="116"/>
      <c r="E667" s="11"/>
      <c r="F667" s="36"/>
      <c r="G667" s="35"/>
      <c r="H667" s="43"/>
    </row>
    <row r="668" spans="1:8" s="8" customFormat="1" ht="25.5" x14ac:dyDescent="0.2">
      <c r="B668" s="94" t="s">
        <v>7</v>
      </c>
      <c r="C668" s="44" t="s">
        <v>64</v>
      </c>
      <c r="D668" s="44"/>
      <c r="E668" s="11" t="s">
        <v>5</v>
      </c>
      <c r="F668" s="106">
        <v>1</v>
      </c>
      <c r="G668" s="35"/>
      <c r="H668" s="43"/>
    </row>
    <row r="669" spans="1:8" s="119" customFormat="1" ht="25.5" x14ac:dyDescent="0.2">
      <c r="B669" s="123" t="s">
        <v>7</v>
      </c>
      <c r="C669" s="114" t="s">
        <v>119</v>
      </c>
      <c r="D669" s="114"/>
      <c r="E669" s="122" t="s">
        <v>5</v>
      </c>
      <c r="F669" s="122">
        <v>1</v>
      </c>
      <c r="G669" s="121"/>
      <c r="H669" s="120"/>
    </row>
    <row r="670" spans="1:8" s="8" customFormat="1" x14ac:dyDescent="0.2">
      <c r="B670" s="102"/>
      <c r="C670" s="75" t="str">
        <f>"Sous total article "&amp;LEFT(B667,7)</f>
        <v>Sous total article 3.02.11</v>
      </c>
      <c r="D670" s="76"/>
      <c r="E670" s="12"/>
      <c r="F670" s="12"/>
      <c r="G670" s="19"/>
      <c r="H670" s="18"/>
    </row>
    <row r="671" spans="1:8" ht="8.1" customHeight="1" x14ac:dyDescent="0.2">
      <c r="B671" s="45"/>
      <c r="C671" s="76"/>
      <c r="D671" s="76"/>
      <c r="H671" s="43"/>
    </row>
    <row r="672" spans="1:8" ht="12.75" customHeight="1" x14ac:dyDescent="0.2">
      <c r="A672" s="82"/>
      <c r="B672" s="118" t="s">
        <v>118</v>
      </c>
      <c r="C672" s="76"/>
      <c r="D672" s="76"/>
      <c r="H672" s="43"/>
    </row>
    <row r="673" spans="1:8" ht="25.5" x14ac:dyDescent="0.2">
      <c r="A673" s="82"/>
      <c r="B673" s="107" t="s">
        <v>7</v>
      </c>
      <c r="C673" s="44" t="s">
        <v>61</v>
      </c>
      <c r="D673" s="44"/>
      <c r="E673" s="36" t="s">
        <v>5</v>
      </c>
      <c r="F673" s="36">
        <v>1</v>
      </c>
      <c r="H673" s="43"/>
    </row>
    <row r="674" spans="1:8" ht="12.75" customHeight="1" x14ac:dyDescent="0.2">
      <c r="B674" s="45"/>
      <c r="C674" s="75" t="str">
        <f>"Sous total article "&amp;LEFT(B672,7)</f>
        <v>Sous total article 3.02.12</v>
      </c>
      <c r="D674" s="76"/>
      <c r="E674" s="79"/>
      <c r="F674" s="79"/>
      <c r="G674" s="78"/>
      <c r="H674" s="77"/>
    </row>
    <row r="675" spans="1:8" ht="8.1" customHeight="1" x14ac:dyDescent="0.2">
      <c r="B675" s="45"/>
      <c r="C675" s="76"/>
      <c r="D675" s="76"/>
      <c r="H675" s="43"/>
    </row>
    <row r="676" spans="1:8" s="8" customFormat="1" ht="12.75" customHeight="1" x14ac:dyDescent="0.2">
      <c r="B676" s="118" t="s">
        <v>117</v>
      </c>
      <c r="C676" s="117"/>
      <c r="D676" s="116"/>
      <c r="E676" s="11"/>
      <c r="F676" s="36"/>
      <c r="G676" s="35"/>
      <c r="H676" s="43"/>
    </row>
    <row r="677" spans="1:8" s="8" customFormat="1" x14ac:dyDescent="0.2">
      <c r="B677" s="102"/>
      <c r="C677" s="44" t="s">
        <v>59</v>
      </c>
      <c r="D677" s="44"/>
      <c r="E677" s="11" t="s">
        <v>5</v>
      </c>
      <c r="F677" s="36">
        <v>1</v>
      </c>
      <c r="G677" s="35"/>
      <c r="H677" s="43"/>
    </row>
    <row r="678" spans="1:8" s="8" customFormat="1" x14ac:dyDescent="0.2">
      <c r="B678" s="102"/>
      <c r="C678" s="75" t="str">
        <f>"Sous total article "&amp;LEFT(B676,7)</f>
        <v>Sous total article 3.02.13</v>
      </c>
      <c r="D678" s="76"/>
      <c r="E678" s="12"/>
      <c r="F678" s="12"/>
      <c r="G678" s="19"/>
      <c r="H678" s="18"/>
    </row>
    <row r="679" spans="1:8" ht="8.1" customHeight="1" x14ac:dyDescent="0.2">
      <c r="B679" s="45"/>
      <c r="C679" s="76"/>
      <c r="D679" s="76"/>
      <c r="H679" s="43"/>
    </row>
    <row r="680" spans="1:8" s="8" customFormat="1" ht="12.75" customHeight="1" x14ac:dyDescent="0.2">
      <c r="B680" s="118" t="s">
        <v>116</v>
      </c>
      <c r="C680" s="117"/>
      <c r="D680" s="116"/>
      <c r="E680" s="11"/>
      <c r="F680" s="36"/>
      <c r="G680" s="35"/>
      <c r="H680" s="43"/>
    </row>
    <row r="681" spans="1:8" s="8" customFormat="1" x14ac:dyDescent="0.2">
      <c r="B681" s="102"/>
      <c r="C681" s="44" t="s">
        <v>57</v>
      </c>
      <c r="D681" s="44"/>
      <c r="E681" s="11" t="s">
        <v>5</v>
      </c>
      <c r="F681" s="36">
        <v>1</v>
      </c>
      <c r="G681" s="35"/>
      <c r="H681" s="43"/>
    </row>
    <row r="682" spans="1:8" s="8" customFormat="1" x14ac:dyDescent="0.2">
      <c r="B682" s="102"/>
      <c r="C682" s="75" t="str">
        <f>"Sous total article "&amp;LEFT(B680,7)</f>
        <v>Sous total article 3.02.14</v>
      </c>
      <c r="D682" s="76"/>
      <c r="E682" s="12"/>
      <c r="F682" s="12"/>
      <c r="G682" s="19"/>
      <c r="H682" s="18"/>
    </row>
    <row r="683" spans="1:8" ht="8.1" customHeight="1" x14ac:dyDescent="0.2">
      <c r="B683" s="45"/>
      <c r="C683" s="76"/>
      <c r="D683" s="76"/>
      <c r="F683" s="106"/>
      <c r="G683" s="36"/>
      <c r="H683" s="43"/>
    </row>
    <row r="684" spans="1:8" s="8" customFormat="1" x14ac:dyDescent="0.2">
      <c r="B684" s="102"/>
      <c r="C684" s="95" t="str">
        <f>"Total article "&amp;LEFT(B581,5)</f>
        <v xml:space="preserve">Total article 3.02 </v>
      </c>
      <c r="D684" s="76"/>
      <c r="E684" s="12"/>
      <c r="F684" s="12"/>
      <c r="G684" s="19"/>
      <c r="H684" s="18"/>
    </row>
    <row r="685" spans="1:8" ht="10.5" customHeight="1" x14ac:dyDescent="0.2">
      <c r="A685" s="82"/>
      <c r="B685" s="45"/>
      <c r="H685" s="43"/>
    </row>
    <row r="686" spans="1:8" ht="12.75" customHeight="1" x14ac:dyDescent="0.2">
      <c r="A686" s="82"/>
      <c r="B686" s="97" t="s">
        <v>115</v>
      </c>
      <c r="C686" s="76"/>
      <c r="D686" s="76"/>
      <c r="H686" s="43"/>
    </row>
    <row r="687" spans="1:8" ht="8.1" customHeight="1" x14ac:dyDescent="0.2">
      <c r="A687" s="115"/>
      <c r="B687" s="45"/>
      <c r="C687" s="76"/>
      <c r="D687" s="76"/>
      <c r="H687" s="43"/>
    </row>
    <row r="688" spans="1:8" ht="13.15" customHeight="1" x14ac:dyDescent="0.2">
      <c r="A688" s="115"/>
      <c r="B688" s="118" t="s">
        <v>114</v>
      </c>
      <c r="C688" s="76"/>
      <c r="D688" s="76"/>
      <c r="H688" s="43"/>
    </row>
    <row r="689" spans="1:8" x14ac:dyDescent="0.2">
      <c r="A689" s="113"/>
      <c r="B689" s="107" t="s">
        <v>7</v>
      </c>
      <c r="C689" s="112" t="s">
        <v>113</v>
      </c>
      <c r="D689" s="112"/>
      <c r="H689" s="43"/>
    </row>
    <row r="690" spans="1:8" ht="12.75" customHeight="1" x14ac:dyDescent="0.2">
      <c r="A690" s="115"/>
      <c r="B690" s="45"/>
      <c r="C690" s="127" t="s">
        <v>112</v>
      </c>
      <c r="D690" s="127"/>
      <c r="E690" s="36" t="s">
        <v>5</v>
      </c>
      <c r="F690" s="36">
        <v>1</v>
      </c>
      <c r="H690" s="43"/>
    </row>
    <row r="691" spans="1:8" ht="12.75" customHeight="1" x14ac:dyDescent="0.2">
      <c r="A691" s="115"/>
      <c r="B691" s="45"/>
      <c r="C691" s="127" t="s">
        <v>107</v>
      </c>
      <c r="D691" s="127"/>
      <c r="E691" s="36" t="s">
        <v>5</v>
      </c>
      <c r="F691" s="36">
        <v>7</v>
      </c>
      <c r="H691" s="43"/>
    </row>
    <row r="692" spans="1:8" ht="12.75" customHeight="1" x14ac:dyDescent="0.2">
      <c r="A692" s="115"/>
      <c r="B692" s="45"/>
      <c r="C692" s="127" t="s">
        <v>111</v>
      </c>
      <c r="D692" s="127"/>
      <c r="E692" s="36" t="s">
        <v>5</v>
      </c>
      <c r="F692" s="36">
        <v>2</v>
      </c>
      <c r="H692" s="43"/>
    </row>
    <row r="693" spans="1:8" ht="12.75" customHeight="1" x14ac:dyDescent="0.2">
      <c r="A693" s="115"/>
      <c r="B693" s="45"/>
      <c r="C693" s="127" t="s">
        <v>104</v>
      </c>
      <c r="D693" s="127"/>
      <c r="E693" s="36" t="s">
        <v>5</v>
      </c>
      <c r="F693" s="36">
        <v>2</v>
      </c>
      <c r="H693" s="43"/>
    </row>
    <row r="694" spans="1:8" ht="12.75" customHeight="1" x14ac:dyDescent="0.2">
      <c r="A694" s="113"/>
      <c r="B694" s="107" t="s">
        <v>7</v>
      </c>
      <c r="C694" s="112" t="s">
        <v>102</v>
      </c>
      <c r="D694" s="112"/>
      <c r="E694" s="36" t="s">
        <v>0</v>
      </c>
      <c r="F694" s="36">
        <f>SUM(F690:F693)</f>
        <v>12</v>
      </c>
      <c r="H694" s="43"/>
    </row>
    <row r="695" spans="1:8" ht="12.75" customHeight="1" x14ac:dyDescent="0.2">
      <c r="A695" s="115"/>
      <c r="B695" s="45"/>
      <c r="C695" s="75" t="str">
        <f>"Sous total article "&amp;LEFT(B688,7)</f>
        <v>Sous total article 3.03.01</v>
      </c>
      <c r="D695" s="76"/>
      <c r="E695" s="79"/>
      <c r="F695" s="79"/>
      <c r="G695" s="78"/>
      <c r="H695" s="77"/>
    </row>
    <row r="696" spans="1:8" ht="8.1" customHeight="1" x14ac:dyDescent="0.2">
      <c r="B696" s="45"/>
      <c r="C696" s="76"/>
      <c r="D696" s="76"/>
      <c r="H696" s="43"/>
    </row>
    <row r="697" spans="1:8" ht="13.15" customHeight="1" x14ac:dyDescent="0.2">
      <c r="B697" s="118" t="s">
        <v>110</v>
      </c>
      <c r="C697" s="76"/>
      <c r="D697" s="76"/>
      <c r="H697" s="43"/>
    </row>
    <row r="698" spans="1:8" x14ac:dyDescent="0.2">
      <c r="A698" s="82"/>
      <c r="B698" s="107" t="s">
        <v>7</v>
      </c>
      <c r="C698" s="112" t="s">
        <v>108</v>
      </c>
      <c r="D698" s="112"/>
      <c r="H698" s="43"/>
    </row>
    <row r="699" spans="1:8" ht="12.75" customHeight="1" x14ac:dyDescent="0.2">
      <c r="A699" s="115"/>
      <c r="B699" s="45"/>
      <c r="C699" s="127" t="s">
        <v>107</v>
      </c>
      <c r="D699" s="127"/>
      <c r="E699" s="36" t="s">
        <v>5</v>
      </c>
      <c r="F699" s="36">
        <v>6</v>
      </c>
      <c r="H699" s="43"/>
    </row>
    <row r="700" spans="1:8" ht="12.75" customHeight="1" x14ac:dyDescent="0.2">
      <c r="A700" s="115"/>
      <c r="B700" s="45"/>
      <c r="C700" s="127" t="s">
        <v>106</v>
      </c>
      <c r="D700" s="127"/>
      <c r="E700" s="36" t="s">
        <v>5</v>
      </c>
      <c r="F700" s="36">
        <v>1</v>
      </c>
      <c r="H700" s="43"/>
    </row>
    <row r="701" spans="1:8" ht="12.75" customHeight="1" x14ac:dyDescent="0.2">
      <c r="A701" s="115"/>
      <c r="B701" s="45"/>
      <c r="C701" s="127" t="s">
        <v>104</v>
      </c>
      <c r="D701" s="127"/>
      <c r="E701" s="36" t="s">
        <v>5</v>
      </c>
      <c r="F701" s="36">
        <v>3</v>
      </c>
      <c r="H701" s="43"/>
    </row>
    <row r="702" spans="1:8" ht="12.75" customHeight="1" x14ac:dyDescent="0.2">
      <c r="A702" s="82"/>
      <c r="B702" s="107" t="s">
        <v>7</v>
      </c>
      <c r="C702" s="112" t="s">
        <v>102</v>
      </c>
      <c r="D702" s="112"/>
      <c r="E702" s="36" t="s">
        <v>0</v>
      </c>
      <c r="F702" s="36">
        <f>SUM(F699:F701)</f>
        <v>10</v>
      </c>
      <c r="H702" s="43"/>
    </row>
    <row r="703" spans="1:8" ht="12.75" customHeight="1" x14ac:dyDescent="0.2">
      <c r="A703" s="82"/>
      <c r="B703" s="107" t="s">
        <v>7</v>
      </c>
      <c r="C703" s="112" t="s">
        <v>101</v>
      </c>
      <c r="D703" s="112"/>
      <c r="E703" s="36" t="s">
        <v>0</v>
      </c>
      <c r="F703" s="36">
        <f>F702</f>
        <v>10</v>
      </c>
      <c r="H703" s="43"/>
    </row>
    <row r="704" spans="1:8" ht="12.75" customHeight="1" x14ac:dyDescent="0.2">
      <c r="B704" s="45"/>
      <c r="C704" s="75" t="str">
        <f>"Sous total article "&amp;LEFT(B697,7)</f>
        <v>Sous total article 3.03.02</v>
      </c>
      <c r="D704" s="76"/>
      <c r="E704" s="79"/>
      <c r="F704" s="79"/>
      <c r="G704" s="78"/>
      <c r="H704" s="77"/>
    </row>
    <row r="705" spans="1:8" ht="8.1" customHeight="1" x14ac:dyDescent="0.2">
      <c r="B705" s="45"/>
      <c r="C705" s="76"/>
      <c r="D705" s="76"/>
      <c r="H705" s="43"/>
    </row>
    <row r="706" spans="1:8" ht="13.15" customHeight="1" x14ac:dyDescent="0.2">
      <c r="B706" s="118" t="s">
        <v>109</v>
      </c>
      <c r="C706" s="76"/>
      <c r="D706" s="76"/>
      <c r="H706" s="43"/>
    </row>
    <row r="707" spans="1:8" x14ac:dyDescent="0.2">
      <c r="A707" s="82"/>
      <c r="B707" s="107" t="s">
        <v>7</v>
      </c>
      <c r="C707" s="112" t="s">
        <v>108</v>
      </c>
      <c r="D707" s="112"/>
      <c r="H707" s="43"/>
    </row>
    <row r="708" spans="1:8" ht="12.75" customHeight="1" x14ac:dyDescent="0.2">
      <c r="A708" s="115"/>
      <c r="B708" s="45"/>
      <c r="C708" s="127" t="s">
        <v>107</v>
      </c>
      <c r="D708" s="127"/>
      <c r="E708" s="36" t="s">
        <v>5</v>
      </c>
      <c r="F708" s="36">
        <v>9</v>
      </c>
      <c r="H708" s="43"/>
    </row>
    <row r="709" spans="1:8" ht="12.75" customHeight="1" x14ac:dyDescent="0.2">
      <c r="A709" s="115"/>
      <c r="B709" s="45"/>
      <c r="C709" s="127" t="s">
        <v>106</v>
      </c>
      <c r="D709" s="127"/>
      <c r="E709" s="36" t="s">
        <v>5</v>
      </c>
      <c r="F709" s="36">
        <v>2</v>
      </c>
      <c r="H709" s="43"/>
    </row>
    <row r="710" spans="1:8" ht="12.75" customHeight="1" x14ac:dyDescent="0.2">
      <c r="A710" s="115"/>
      <c r="B710" s="45"/>
      <c r="C710" s="127" t="s">
        <v>105</v>
      </c>
      <c r="D710" s="127"/>
      <c r="E710" s="36" t="s">
        <v>5</v>
      </c>
      <c r="F710" s="36">
        <v>1</v>
      </c>
      <c r="H710" s="43"/>
    </row>
    <row r="711" spans="1:8" ht="12.75" customHeight="1" x14ac:dyDescent="0.2">
      <c r="A711" s="115"/>
      <c r="B711" s="45"/>
      <c r="C711" s="127" t="s">
        <v>104</v>
      </c>
      <c r="D711" s="127"/>
      <c r="E711" s="36" t="s">
        <v>5</v>
      </c>
      <c r="F711" s="36">
        <v>3</v>
      </c>
      <c r="H711" s="43"/>
    </row>
    <row r="712" spans="1:8" ht="12.75" customHeight="1" x14ac:dyDescent="0.2">
      <c r="A712" s="115"/>
      <c r="B712" s="45"/>
      <c r="C712" s="127" t="s">
        <v>103</v>
      </c>
      <c r="D712" s="127"/>
      <c r="E712" s="36" t="s">
        <v>5</v>
      </c>
      <c r="F712" s="36">
        <v>2</v>
      </c>
      <c r="H712" s="43"/>
    </row>
    <row r="713" spans="1:8" ht="12.75" customHeight="1" x14ac:dyDescent="0.2">
      <c r="A713" s="82"/>
      <c r="B713" s="107" t="s">
        <v>7</v>
      </c>
      <c r="C713" s="112" t="s">
        <v>102</v>
      </c>
      <c r="D713" s="112"/>
      <c r="E713" s="36" t="s">
        <v>0</v>
      </c>
      <c r="F713" s="36">
        <f>SUM(F708:F712)</f>
        <v>17</v>
      </c>
      <c r="H713" s="43"/>
    </row>
    <row r="714" spans="1:8" ht="12.75" customHeight="1" x14ac:dyDescent="0.2">
      <c r="A714" s="82"/>
      <c r="B714" s="107" t="s">
        <v>7</v>
      </c>
      <c r="C714" s="112" t="s">
        <v>101</v>
      </c>
      <c r="D714" s="112"/>
      <c r="E714" s="36" t="s">
        <v>0</v>
      </c>
      <c r="F714" s="36">
        <f>F713</f>
        <v>17</v>
      </c>
      <c r="H714" s="43"/>
    </row>
    <row r="715" spans="1:8" ht="12.75" customHeight="1" x14ac:dyDescent="0.2">
      <c r="B715" s="45"/>
      <c r="C715" s="75" t="str">
        <f>"Sous total article "&amp;LEFT(B706,7)</f>
        <v>Sous total article 3.03.03</v>
      </c>
      <c r="D715" s="76"/>
      <c r="E715" s="79"/>
      <c r="F715" s="79"/>
      <c r="G715" s="78"/>
      <c r="H715" s="77"/>
    </row>
    <row r="716" spans="1:8" ht="8.1" customHeight="1" x14ac:dyDescent="0.2">
      <c r="B716" s="45"/>
      <c r="C716" s="76"/>
      <c r="D716" s="76"/>
      <c r="F716" s="106"/>
      <c r="G716" s="36"/>
      <c r="H716" s="43"/>
    </row>
    <row r="717" spans="1:8" ht="12.75" customHeight="1" x14ac:dyDescent="0.2">
      <c r="A717" s="82"/>
      <c r="B717" s="118" t="s">
        <v>100</v>
      </c>
      <c r="C717" s="76"/>
      <c r="D717" s="76"/>
      <c r="H717" s="43"/>
    </row>
    <row r="718" spans="1:8" x14ac:dyDescent="0.2">
      <c r="A718" s="82"/>
      <c r="B718" s="107" t="s">
        <v>7</v>
      </c>
      <c r="C718" s="112" t="s">
        <v>98</v>
      </c>
      <c r="D718" s="112"/>
      <c r="E718" s="36" t="s">
        <v>5</v>
      </c>
      <c r="F718" s="36">
        <v>7</v>
      </c>
      <c r="H718" s="43"/>
    </row>
    <row r="719" spans="1:8" ht="12.75" customHeight="1" x14ac:dyDescent="0.2">
      <c r="A719" s="82"/>
      <c r="B719" s="107" t="s">
        <v>7</v>
      </c>
      <c r="C719" s="112" t="s">
        <v>97</v>
      </c>
      <c r="D719" s="112"/>
      <c r="E719" s="36" t="s">
        <v>12</v>
      </c>
      <c r="F719" s="36">
        <v>1</v>
      </c>
      <c r="H719" s="43"/>
    </row>
    <row r="720" spans="1:8" ht="12.75" customHeight="1" x14ac:dyDescent="0.2">
      <c r="A720" s="82"/>
      <c r="B720" s="107" t="s">
        <v>7</v>
      </c>
      <c r="C720" s="112" t="s">
        <v>96</v>
      </c>
      <c r="D720" s="112"/>
      <c r="E720" s="36" t="s">
        <v>0</v>
      </c>
      <c r="F720" s="36">
        <f>F718</f>
        <v>7</v>
      </c>
      <c r="H720" s="43"/>
    </row>
    <row r="721" spans="1:8" ht="12.75" customHeight="1" x14ac:dyDescent="0.2">
      <c r="A721" s="82"/>
      <c r="B721" s="107" t="s">
        <v>7</v>
      </c>
      <c r="C721" s="112" t="s">
        <v>95</v>
      </c>
      <c r="D721" s="112"/>
      <c r="E721" s="36" t="s">
        <v>0</v>
      </c>
      <c r="F721" s="36">
        <f>F720</f>
        <v>7</v>
      </c>
      <c r="H721" s="43"/>
    </row>
    <row r="722" spans="1:8" ht="12.75" customHeight="1" x14ac:dyDescent="0.2">
      <c r="B722" s="45"/>
      <c r="C722" s="75" t="str">
        <f>"Sous total article "&amp;LEFT(B717,7)</f>
        <v>Sous total article 3.03.04</v>
      </c>
      <c r="D722" s="76"/>
      <c r="E722" s="79"/>
      <c r="F722" s="79"/>
      <c r="G722" s="78"/>
      <c r="H722" s="77"/>
    </row>
    <row r="723" spans="1:8" ht="8.1" customHeight="1" x14ac:dyDescent="0.2">
      <c r="B723" s="45"/>
      <c r="C723" s="76"/>
      <c r="D723" s="76"/>
      <c r="F723" s="106"/>
      <c r="G723" s="36"/>
      <c r="H723" s="43"/>
    </row>
    <row r="724" spans="1:8" ht="12.75" customHeight="1" x14ac:dyDescent="0.2">
      <c r="A724" s="82"/>
      <c r="B724" s="118" t="s">
        <v>99</v>
      </c>
      <c r="C724" s="76"/>
      <c r="D724" s="76"/>
      <c r="H724" s="43"/>
    </row>
    <row r="725" spans="1:8" x14ac:dyDescent="0.2">
      <c r="A725" s="82"/>
      <c r="B725" s="107" t="s">
        <v>7</v>
      </c>
      <c r="C725" s="112" t="s">
        <v>98</v>
      </c>
      <c r="D725" s="112"/>
      <c r="E725" s="36" t="s">
        <v>5</v>
      </c>
      <c r="F725" s="36">
        <v>7</v>
      </c>
      <c r="H725" s="43"/>
    </row>
    <row r="726" spans="1:8" ht="12.75" customHeight="1" x14ac:dyDescent="0.2">
      <c r="A726" s="82"/>
      <c r="B726" s="107" t="s">
        <v>7</v>
      </c>
      <c r="C726" s="112" t="s">
        <v>97</v>
      </c>
      <c r="D726" s="112"/>
      <c r="E726" s="36" t="s">
        <v>12</v>
      </c>
      <c r="F726" s="36">
        <v>1</v>
      </c>
      <c r="H726" s="43"/>
    </row>
    <row r="727" spans="1:8" ht="12.75" customHeight="1" x14ac:dyDescent="0.2">
      <c r="A727" s="82"/>
      <c r="B727" s="107" t="s">
        <v>7</v>
      </c>
      <c r="C727" s="112" t="s">
        <v>96</v>
      </c>
      <c r="D727" s="112"/>
      <c r="E727" s="36" t="s">
        <v>0</v>
      </c>
      <c r="F727" s="36">
        <f>F725</f>
        <v>7</v>
      </c>
      <c r="H727" s="43"/>
    </row>
    <row r="728" spans="1:8" ht="12.75" customHeight="1" x14ac:dyDescent="0.2">
      <c r="A728" s="82"/>
      <c r="B728" s="107" t="s">
        <v>7</v>
      </c>
      <c r="C728" s="112" t="s">
        <v>95</v>
      </c>
      <c r="D728" s="112"/>
      <c r="E728" s="36" t="s">
        <v>0</v>
      </c>
      <c r="F728" s="36">
        <f>F727</f>
        <v>7</v>
      </c>
      <c r="H728" s="43"/>
    </row>
    <row r="729" spans="1:8" ht="12.75" customHeight="1" x14ac:dyDescent="0.2">
      <c r="B729" s="45"/>
      <c r="C729" s="75" t="str">
        <f>"Sous total article "&amp;LEFT(B724,7)</f>
        <v>Sous total article 3.03.05</v>
      </c>
      <c r="D729" s="76"/>
      <c r="E729" s="79"/>
      <c r="F729" s="79"/>
      <c r="G729" s="78"/>
      <c r="H729" s="77"/>
    </row>
    <row r="730" spans="1:8" ht="8.1" customHeight="1" x14ac:dyDescent="0.2">
      <c r="B730" s="45"/>
      <c r="C730" s="76"/>
      <c r="D730" s="76"/>
      <c r="F730" s="106"/>
      <c r="G730" s="36"/>
      <c r="H730" s="43"/>
    </row>
    <row r="731" spans="1:8" s="8" customFormat="1" ht="12.75" customHeight="1" x14ac:dyDescent="0.2">
      <c r="B731" s="118" t="s">
        <v>94</v>
      </c>
      <c r="C731" s="125"/>
      <c r="D731" s="116"/>
      <c r="E731" s="11"/>
      <c r="F731" s="36"/>
      <c r="G731" s="35"/>
      <c r="H731" s="43"/>
    </row>
    <row r="732" spans="1:8" s="8" customFormat="1" ht="25.5" customHeight="1" x14ac:dyDescent="0.2">
      <c r="B732" s="94" t="s">
        <v>7</v>
      </c>
      <c r="C732" s="44" t="s">
        <v>93</v>
      </c>
      <c r="D732" s="44"/>
      <c r="E732" s="36"/>
      <c r="F732" s="36"/>
      <c r="G732" s="35"/>
      <c r="H732" s="43"/>
    </row>
    <row r="733" spans="1:8" ht="12.75" customHeight="1" x14ac:dyDescent="0.2">
      <c r="B733" s="45"/>
      <c r="C733" s="127" t="s">
        <v>87</v>
      </c>
      <c r="D733" s="127"/>
      <c r="E733" s="36" t="s">
        <v>49</v>
      </c>
      <c r="F733" s="36">
        <v>170</v>
      </c>
      <c r="H733" s="43"/>
    </row>
    <row r="734" spans="1:8" ht="12.75" customHeight="1" x14ac:dyDescent="0.2">
      <c r="B734" s="45"/>
      <c r="C734" s="127" t="s">
        <v>86</v>
      </c>
      <c r="D734" s="127"/>
      <c r="E734" s="36" t="s">
        <v>49</v>
      </c>
      <c r="F734" s="36">
        <v>25</v>
      </c>
      <c r="H734" s="43"/>
    </row>
    <row r="735" spans="1:8" ht="12.75" customHeight="1" x14ac:dyDescent="0.2">
      <c r="B735" s="45"/>
      <c r="C735" s="127" t="s">
        <v>92</v>
      </c>
      <c r="D735" s="127"/>
      <c r="E735" s="36" t="s">
        <v>49</v>
      </c>
      <c r="F735" s="36">
        <v>35</v>
      </c>
      <c r="H735" s="43"/>
    </row>
    <row r="736" spans="1:8" ht="12.75" customHeight="1" x14ac:dyDescent="0.2">
      <c r="B736" s="45"/>
      <c r="C736" s="127" t="s">
        <v>91</v>
      </c>
      <c r="D736" s="127"/>
      <c r="E736" s="36" t="s">
        <v>49</v>
      </c>
      <c r="F736" s="36">
        <v>65</v>
      </c>
      <c r="H736" s="43"/>
    </row>
    <row r="737" spans="1:8" ht="12.75" customHeight="1" x14ac:dyDescent="0.2">
      <c r="B737" s="45"/>
      <c r="C737" s="127" t="s">
        <v>90</v>
      </c>
      <c r="D737" s="127"/>
      <c r="E737" s="36" t="s">
        <v>49</v>
      </c>
      <c r="F737" s="36">
        <v>25</v>
      </c>
      <c r="H737" s="43"/>
    </row>
    <row r="738" spans="1:8" ht="12.75" customHeight="1" x14ac:dyDescent="0.2">
      <c r="B738" s="45"/>
      <c r="C738" s="127" t="s">
        <v>89</v>
      </c>
      <c r="D738" s="127"/>
      <c r="E738" s="36" t="s">
        <v>49</v>
      </c>
      <c r="F738" s="36">
        <v>5</v>
      </c>
      <c r="H738" s="43"/>
    </row>
    <row r="739" spans="1:8" ht="12.75" customHeight="1" x14ac:dyDescent="0.2">
      <c r="A739" s="82"/>
      <c r="B739" s="107" t="s">
        <v>7</v>
      </c>
      <c r="C739" s="112" t="s">
        <v>88</v>
      </c>
      <c r="D739" s="112"/>
      <c r="E739" s="122"/>
      <c r="G739" s="36"/>
      <c r="H739" s="43"/>
    </row>
    <row r="740" spans="1:8" ht="12.75" customHeight="1" x14ac:dyDescent="0.2">
      <c r="B740" s="45"/>
      <c r="C740" s="127" t="s">
        <v>87</v>
      </c>
      <c r="D740" s="127"/>
      <c r="E740" s="36" t="s">
        <v>49</v>
      </c>
      <c r="F740" s="36">
        <f>F713+F702+F694</f>
        <v>39</v>
      </c>
      <c r="H740" s="43"/>
    </row>
    <row r="741" spans="1:8" ht="12.75" customHeight="1" x14ac:dyDescent="0.2">
      <c r="B741" s="45"/>
      <c r="C741" s="127" t="s">
        <v>86</v>
      </c>
      <c r="D741" s="127"/>
      <c r="E741" s="36" t="s">
        <v>49</v>
      </c>
      <c r="F741" s="36">
        <f>F720+F727</f>
        <v>14</v>
      </c>
      <c r="H741" s="43"/>
    </row>
    <row r="742" spans="1:8" ht="25.5" x14ac:dyDescent="0.2">
      <c r="B742" s="94" t="s">
        <v>7</v>
      </c>
      <c r="C742" s="114" t="s">
        <v>85</v>
      </c>
      <c r="D742" s="114"/>
      <c r="E742" s="36" t="s">
        <v>52</v>
      </c>
      <c r="F742" s="106">
        <v>25</v>
      </c>
      <c r="H742" s="43"/>
    </row>
    <row r="743" spans="1:8" s="8" customFormat="1" x14ac:dyDescent="0.2">
      <c r="B743" s="94" t="s">
        <v>7</v>
      </c>
      <c r="C743" s="44" t="s">
        <v>84</v>
      </c>
      <c r="D743" s="44"/>
      <c r="E743" s="36" t="s">
        <v>5</v>
      </c>
      <c r="F743" s="36">
        <v>1</v>
      </c>
      <c r="G743" s="35"/>
      <c r="H743" s="43"/>
    </row>
    <row r="744" spans="1:8" s="8" customFormat="1" x14ac:dyDescent="0.2">
      <c r="B744" s="102"/>
      <c r="C744" s="75" t="str">
        <f>"Sous total article "&amp;LEFT(B731,7)</f>
        <v>Sous total article 3.03.06</v>
      </c>
      <c r="D744" s="76"/>
      <c r="E744" s="12"/>
      <c r="F744" s="12"/>
      <c r="G744" s="19"/>
      <c r="H744" s="18"/>
    </row>
    <row r="745" spans="1:8" ht="8.1" customHeight="1" x14ac:dyDescent="0.2">
      <c r="B745" s="45"/>
      <c r="C745" s="76"/>
      <c r="D745" s="76"/>
      <c r="F745" s="106"/>
      <c r="G745" s="36"/>
      <c r="H745" s="43"/>
    </row>
    <row r="746" spans="1:8" ht="12.75" customHeight="1" x14ac:dyDescent="0.2">
      <c r="A746" s="82"/>
      <c r="B746" s="118" t="s">
        <v>83</v>
      </c>
      <c r="C746" s="76"/>
      <c r="D746" s="76"/>
      <c r="H746" s="43"/>
    </row>
    <row r="747" spans="1:8" ht="12.75" customHeight="1" x14ac:dyDescent="0.2">
      <c r="A747" s="82"/>
      <c r="B747" s="107" t="s">
        <v>7</v>
      </c>
      <c r="C747" s="124" t="s">
        <v>82</v>
      </c>
      <c r="D747" s="111"/>
      <c r="E747" s="36" t="s">
        <v>0</v>
      </c>
      <c r="F747" s="36">
        <v>1</v>
      </c>
      <c r="H747" s="43"/>
    </row>
    <row r="748" spans="1:8" ht="12.75" customHeight="1" x14ac:dyDescent="0.2">
      <c r="A748" s="82"/>
      <c r="B748" s="107" t="s">
        <v>7</v>
      </c>
      <c r="C748" s="124" t="s">
        <v>81</v>
      </c>
      <c r="D748" s="111"/>
      <c r="E748" s="36" t="s">
        <v>0</v>
      </c>
      <c r="F748" s="36">
        <v>1</v>
      </c>
      <c r="H748" s="43"/>
    </row>
    <row r="749" spans="1:8" ht="12.75" customHeight="1" x14ac:dyDescent="0.2">
      <c r="A749" s="82"/>
      <c r="B749" s="107" t="s">
        <v>7</v>
      </c>
      <c r="C749" s="124" t="s">
        <v>80</v>
      </c>
      <c r="D749" s="111"/>
      <c r="E749" s="36" t="s">
        <v>0</v>
      </c>
      <c r="F749" s="36">
        <v>1</v>
      </c>
      <c r="H749" s="43"/>
    </row>
    <row r="750" spans="1:8" ht="12.75" customHeight="1" x14ac:dyDescent="0.2">
      <c r="A750" s="82"/>
      <c r="B750" s="107" t="s">
        <v>7</v>
      </c>
      <c r="C750" s="124" t="s">
        <v>79</v>
      </c>
      <c r="D750" s="111"/>
      <c r="E750" s="36" t="s">
        <v>0</v>
      </c>
      <c r="F750" s="36">
        <v>1</v>
      </c>
      <c r="H750" s="43"/>
    </row>
    <row r="751" spans="1:8" ht="12.75" customHeight="1" x14ac:dyDescent="0.2">
      <c r="B751" s="107" t="s">
        <v>7</v>
      </c>
      <c r="C751" s="112" t="s">
        <v>78</v>
      </c>
      <c r="D751" s="111"/>
      <c r="E751" s="36" t="s">
        <v>5</v>
      </c>
      <c r="F751" s="36">
        <v>1</v>
      </c>
      <c r="H751" s="43"/>
    </row>
    <row r="752" spans="1:8" ht="12.75" customHeight="1" x14ac:dyDescent="0.2">
      <c r="B752" s="107" t="s">
        <v>7</v>
      </c>
      <c r="C752" s="112" t="s">
        <v>77</v>
      </c>
      <c r="D752" s="111"/>
      <c r="E752" s="36" t="s">
        <v>5</v>
      </c>
      <c r="F752" s="36">
        <v>1</v>
      </c>
      <c r="H752" s="43"/>
    </row>
    <row r="753" spans="1:8" ht="12.75" customHeight="1" x14ac:dyDescent="0.2">
      <c r="B753" s="45"/>
      <c r="C753" s="75" t="str">
        <f>"Sous total article "&amp;LEFT(B746,7)</f>
        <v>Sous total article 3.03.07</v>
      </c>
      <c r="D753" s="76"/>
      <c r="E753" s="79"/>
      <c r="F753" s="79"/>
      <c r="G753" s="78"/>
      <c r="H753" s="77"/>
    </row>
    <row r="754" spans="1:8" ht="8.1" customHeight="1" x14ac:dyDescent="0.2">
      <c r="B754" s="45"/>
      <c r="C754" s="76"/>
      <c r="D754" s="76"/>
      <c r="H754" s="43"/>
    </row>
    <row r="755" spans="1:8" ht="12.75" customHeight="1" x14ac:dyDescent="0.2">
      <c r="A755" s="82"/>
      <c r="B755" s="118" t="s">
        <v>76</v>
      </c>
      <c r="C755" s="76"/>
      <c r="D755" s="76"/>
      <c r="H755" s="43"/>
    </row>
    <row r="756" spans="1:8" ht="12.75" customHeight="1" x14ac:dyDescent="0.2">
      <c r="A756" s="82"/>
      <c r="B756" s="107" t="s">
        <v>7</v>
      </c>
      <c r="C756" s="112" t="s">
        <v>75</v>
      </c>
      <c r="D756" s="112"/>
      <c r="E756" s="36" t="s">
        <v>12</v>
      </c>
      <c r="H756" s="43"/>
    </row>
    <row r="757" spans="1:8" ht="12.75" customHeight="1" x14ac:dyDescent="0.2">
      <c r="B757" s="45"/>
      <c r="C757" s="75" t="str">
        <f>"Sous total article "&amp;LEFT(B755,7)</f>
        <v>Sous total article 3.03.08</v>
      </c>
      <c r="D757" s="76"/>
      <c r="E757" s="79"/>
      <c r="F757" s="79"/>
      <c r="G757" s="78"/>
      <c r="H757" s="77"/>
    </row>
    <row r="758" spans="1:8" s="8" customFormat="1" ht="7.5" customHeight="1" x14ac:dyDescent="0.2">
      <c r="B758" s="102"/>
      <c r="C758" s="44"/>
      <c r="D758" s="44"/>
      <c r="E758" s="11"/>
      <c r="F758" s="36"/>
      <c r="G758" s="35"/>
      <c r="H758" s="43"/>
    </row>
    <row r="759" spans="1:8" s="8" customFormat="1" ht="12.75" customHeight="1" x14ac:dyDescent="0.2">
      <c r="B759" s="118" t="s">
        <v>74</v>
      </c>
      <c r="C759" s="125"/>
      <c r="D759" s="116"/>
      <c r="E759" s="36"/>
      <c r="F759" s="36"/>
      <c r="G759" s="35"/>
      <c r="H759" s="43"/>
    </row>
    <row r="760" spans="1:8" s="8" customFormat="1" ht="26.25" customHeight="1" x14ac:dyDescent="0.2">
      <c r="B760" s="94" t="s">
        <v>7</v>
      </c>
      <c r="C760" s="44" t="s">
        <v>73</v>
      </c>
      <c r="D760" s="44"/>
      <c r="E760" s="11" t="s">
        <v>0</v>
      </c>
      <c r="F760" s="36">
        <v>1</v>
      </c>
      <c r="G760" s="35"/>
      <c r="H760" s="43"/>
    </row>
    <row r="761" spans="1:8" s="8" customFormat="1" x14ac:dyDescent="0.2">
      <c r="B761" s="94" t="s">
        <v>7</v>
      </c>
      <c r="C761" s="44" t="s">
        <v>72</v>
      </c>
      <c r="D761" s="44"/>
      <c r="E761" s="11" t="s">
        <v>5</v>
      </c>
      <c r="F761" s="36">
        <v>4</v>
      </c>
      <c r="G761" s="35"/>
      <c r="H761" s="43"/>
    </row>
    <row r="762" spans="1:8" s="8" customFormat="1" x14ac:dyDescent="0.2">
      <c r="B762" s="94" t="s">
        <v>7</v>
      </c>
      <c r="C762" s="44" t="s">
        <v>71</v>
      </c>
      <c r="D762" s="44"/>
      <c r="E762" s="11" t="s">
        <v>5</v>
      </c>
      <c r="F762" s="36">
        <v>4</v>
      </c>
      <c r="G762" s="35"/>
      <c r="H762" s="43"/>
    </row>
    <row r="763" spans="1:8" ht="12.75" customHeight="1" x14ac:dyDescent="0.2">
      <c r="A763" s="82"/>
      <c r="B763" s="107" t="s">
        <v>7</v>
      </c>
      <c r="C763" s="126" t="s">
        <v>70</v>
      </c>
      <c r="E763" s="36" t="s">
        <v>5</v>
      </c>
      <c r="F763" s="36">
        <v>1</v>
      </c>
      <c r="H763" s="43"/>
    </row>
    <row r="764" spans="1:8" ht="12.75" customHeight="1" x14ac:dyDescent="0.2">
      <c r="A764" s="82"/>
      <c r="B764" s="107" t="s">
        <v>7</v>
      </c>
      <c r="C764" s="126" t="s">
        <v>69</v>
      </c>
      <c r="E764" s="36" t="s">
        <v>5</v>
      </c>
      <c r="F764" s="36">
        <v>2</v>
      </c>
      <c r="H764" s="43"/>
    </row>
    <row r="765" spans="1:8" s="8" customFormat="1" x14ac:dyDescent="0.2">
      <c r="B765" s="102"/>
      <c r="C765" s="75" t="str">
        <f>"Sous total article "&amp;LEFT(B759,7)</f>
        <v>Sous total article 3.03.09</v>
      </c>
      <c r="D765" s="76"/>
      <c r="E765" s="12"/>
      <c r="F765" s="12"/>
      <c r="G765" s="19"/>
      <c r="H765" s="18"/>
    </row>
    <row r="766" spans="1:8" ht="8.1" customHeight="1" x14ac:dyDescent="0.2">
      <c r="B766" s="45"/>
      <c r="C766" s="76"/>
      <c r="D766" s="76"/>
      <c r="H766" s="43"/>
    </row>
    <row r="767" spans="1:8" s="8" customFormat="1" ht="12.75" customHeight="1" x14ac:dyDescent="0.2">
      <c r="B767" s="118" t="s">
        <v>68</v>
      </c>
      <c r="C767" s="125"/>
      <c r="D767" s="116"/>
      <c r="E767" s="11"/>
      <c r="F767" s="36"/>
      <c r="G767" s="35"/>
      <c r="H767" s="43"/>
    </row>
    <row r="768" spans="1:8" ht="38.25" x14ac:dyDescent="0.2">
      <c r="A768" s="82"/>
      <c r="B768" s="107" t="s">
        <v>7</v>
      </c>
      <c r="C768" s="124" t="s">
        <v>67</v>
      </c>
      <c r="D768" s="112"/>
      <c r="E768" s="36" t="s">
        <v>5</v>
      </c>
      <c r="F768" s="36">
        <v>1</v>
      </c>
      <c r="H768" s="43"/>
    </row>
    <row r="769" spans="1:8" s="8" customFormat="1" ht="38.25" x14ac:dyDescent="0.2">
      <c r="B769" s="94" t="s">
        <v>7</v>
      </c>
      <c r="C769" s="44" t="s">
        <v>66</v>
      </c>
      <c r="D769" s="44"/>
      <c r="E769" s="11" t="s">
        <v>5</v>
      </c>
      <c r="F769" s="106">
        <v>1</v>
      </c>
      <c r="G769" s="35"/>
      <c r="H769" s="43"/>
    </row>
    <row r="770" spans="1:8" s="8" customFormat="1" x14ac:dyDescent="0.2">
      <c r="B770" s="102"/>
      <c r="C770" s="75" t="str">
        <f>"Sous total article "&amp;LEFT(B767,7)</f>
        <v>Sous total article 3.03.10</v>
      </c>
      <c r="D770" s="76"/>
      <c r="E770" s="12"/>
      <c r="F770" s="21"/>
      <c r="G770" s="19"/>
      <c r="H770" s="18"/>
    </row>
    <row r="771" spans="1:8" s="8" customFormat="1" ht="6" customHeight="1" x14ac:dyDescent="0.2">
      <c r="B771" s="102"/>
      <c r="C771" s="76"/>
      <c r="D771" s="76"/>
      <c r="E771" s="11"/>
      <c r="F771" s="11"/>
      <c r="G771" s="10"/>
      <c r="H771" s="9"/>
    </row>
    <row r="772" spans="1:8" s="8" customFormat="1" ht="12.75" customHeight="1" x14ac:dyDescent="0.2">
      <c r="B772" s="118" t="s">
        <v>65</v>
      </c>
      <c r="C772" s="117"/>
      <c r="D772" s="116"/>
      <c r="E772" s="11"/>
      <c r="F772" s="36"/>
      <c r="G772" s="35"/>
      <c r="H772" s="43"/>
    </row>
    <row r="773" spans="1:8" s="8" customFormat="1" ht="25.5" x14ac:dyDescent="0.2">
      <c r="B773" s="94" t="s">
        <v>7</v>
      </c>
      <c r="C773" s="44" t="s">
        <v>64</v>
      </c>
      <c r="D773" s="44"/>
      <c r="E773" s="11" t="s">
        <v>5</v>
      </c>
      <c r="F773" s="106">
        <v>1</v>
      </c>
      <c r="G773" s="35"/>
      <c r="H773" s="43"/>
    </row>
    <row r="774" spans="1:8" s="119" customFormat="1" ht="25.5" x14ac:dyDescent="0.2">
      <c r="B774" s="123" t="s">
        <v>7</v>
      </c>
      <c r="C774" s="114" t="s">
        <v>63</v>
      </c>
      <c r="D774" s="114"/>
      <c r="E774" s="122" t="s">
        <v>5</v>
      </c>
      <c r="F774" s="122">
        <v>1</v>
      </c>
      <c r="G774" s="121"/>
      <c r="H774" s="120"/>
    </row>
    <row r="775" spans="1:8" s="8" customFormat="1" x14ac:dyDescent="0.2">
      <c r="B775" s="102"/>
      <c r="C775" s="75" t="str">
        <f>"Sous total article "&amp;LEFT(B772,7)</f>
        <v>Sous total article 3.03.11</v>
      </c>
      <c r="D775" s="76"/>
      <c r="E775" s="12"/>
      <c r="F775" s="12"/>
      <c r="G775" s="19"/>
      <c r="H775" s="18"/>
    </row>
    <row r="776" spans="1:8" ht="8.1" customHeight="1" x14ac:dyDescent="0.2">
      <c r="B776" s="45"/>
      <c r="C776" s="76"/>
      <c r="D776" s="76"/>
      <c r="H776" s="43"/>
    </row>
    <row r="777" spans="1:8" ht="12.75" customHeight="1" x14ac:dyDescent="0.2">
      <c r="A777" s="82"/>
      <c r="B777" s="118" t="s">
        <v>62</v>
      </c>
      <c r="C777" s="76"/>
      <c r="D777" s="76"/>
      <c r="H777" s="43"/>
    </row>
    <row r="778" spans="1:8" ht="25.5" x14ac:dyDescent="0.2">
      <c r="A778" s="82"/>
      <c r="B778" s="107" t="s">
        <v>7</v>
      </c>
      <c r="C778" s="44" t="s">
        <v>61</v>
      </c>
      <c r="D778" s="44"/>
      <c r="E778" s="36" t="s">
        <v>5</v>
      </c>
      <c r="F778" s="36">
        <v>1</v>
      </c>
      <c r="H778" s="43"/>
    </row>
    <row r="779" spans="1:8" ht="12.75" customHeight="1" x14ac:dyDescent="0.2">
      <c r="B779" s="45"/>
      <c r="C779" s="75" t="str">
        <f>"Sous total article "&amp;LEFT(B777,7)</f>
        <v>Sous total article 3.03.12</v>
      </c>
      <c r="D779" s="76"/>
      <c r="E779" s="79"/>
      <c r="F779" s="79"/>
      <c r="G779" s="78"/>
      <c r="H779" s="77"/>
    </row>
    <row r="780" spans="1:8" ht="8.1" customHeight="1" x14ac:dyDescent="0.2">
      <c r="B780" s="45"/>
      <c r="C780" s="76"/>
      <c r="D780" s="76"/>
      <c r="H780" s="43"/>
    </row>
    <row r="781" spans="1:8" s="8" customFormat="1" ht="12.75" customHeight="1" x14ac:dyDescent="0.2">
      <c r="B781" s="118" t="s">
        <v>60</v>
      </c>
      <c r="C781" s="117"/>
      <c r="D781" s="116"/>
      <c r="E781" s="11"/>
      <c r="F781" s="36"/>
      <c r="G781" s="35"/>
      <c r="H781" s="43"/>
    </row>
    <row r="782" spans="1:8" s="8" customFormat="1" x14ac:dyDescent="0.2">
      <c r="B782" s="102"/>
      <c r="C782" s="44" t="s">
        <v>59</v>
      </c>
      <c r="D782" s="44"/>
      <c r="E782" s="11" t="s">
        <v>5</v>
      </c>
      <c r="F782" s="36">
        <v>1</v>
      </c>
      <c r="G782" s="35"/>
      <c r="H782" s="43"/>
    </row>
    <row r="783" spans="1:8" s="8" customFormat="1" x14ac:dyDescent="0.2">
      <c r="B783" s="102"/>
      <c r="C783" s="75" t="str">
        <f>"Sous total article "&amp;LEFT(B781,7)</f>
        <v>Sous total article 3.03.13</v>
      </c>
      <c r="D783" s="76"/>
      <c r="E783" s="12"/>
      <c r="F783" s="12"/>
      <c r="G783" s="19"/>
      <c r="H783" s="18"/>
    </row>
    <row r="784" spans="1:8" ht="8.1" customHeight="1" x14ac:dyDescent="0.2">
      <c r="B784" s="45"/>
      <c r="C784" s="76"/>
      <c r="D784" s="76"/>
      <c r="H784" s="43"/>
    </row>
    <row r="785" spans="1:8" s="8" customFormat="1" ht="12.75" customHeight="1" x14ac:dyDescent="0.2">
      <c r="B785" s="118" t="s">
        <v>58</v>
      </c>
      <c r="C785" s="117"/>
      <c r="D785" s="116"/>
      <c r="E785" s="11"/>
      <c r="F785" s="36"/>
      <c r="G785" s="35"/>
      <c r="H785" s="43"/>
    </row>
    <row r="786" spans="1:8" s="8" customFormat="1" x14ac:dyDescent="0.2">
      <c r="B786" s="102"/>
      <c r="C786" s="44" t="s">
        <v>57</v>
      </c>
      <c r="D786" s="44"/>
      <c r="E786" s="11" t="s">
        <v>5</v>
      </c>
      <c r="F786" s="36">
        <v>1</v>
      </c>
      <c r="G786" s="35"/>
      <c r="H786" s="43"/>
    </row>
    <row r="787" spans="1:8" s="8" customFormat="1" x14ac:dyDescent="0.2">
      <c r="B787" s="102"/>
      <c r="C787" s="75" t="str">
        <f>"Sous total article "&amp;LEFT(B785,7)</f>
        <v>Sous total article 3.03.14</v>
      </c>
      <c r="D787" s="76"/>
      <c r="E787" s="12"/>
      <c r="F787" s="12"/>
      <c r="G787" s="19"/>
      <c r="H787" s="18"/>
    </row>
    <row r="788" spans="1:8" ht="8.1" customHeight="1" x14ac:dyDescent="0.2">
      <c r="B788" s="45"/>
      <c r="C788" s="76"/>
      <c r="D788" s="76"/>
      <c r="F788" s="106"/>
      <c r="G788" s="36"/>
      <c r="H788" s="43"/>
    </row>
    <row r="789" spans="1:8" s="8" customFormat="1" x14ac:dyDescent="0.2">
      <c r="B789" s="102"/>
      <c r="C789" s="95" t="str">
        <f>"Total article "&amp;LEFT(B686,5)</f>
        <v xml:space="preserve">Total article 3.03 </v>
      </c>
      <c r="D789" s="76"/>
      <c r="E789" s="12"/>
      <c r="F789" s="12"/>
      <c r="G789" s="19"/>
      <c r="H789" s="18"/>
    </row>
    <row r="790" spans="1:8" ht="12.75" customHeight="1" x14ac:dyDescent="0.2">
      <c r="A790" s="82"/>
      <c r="B790" s="97" t="s">
        <v>56</v>
      </c>
      <c r="C790" s="76"/>
      <c r="D790" s="76"/>
      <c r="H790" s="43"/>
    </row>
    <row r="791" spans="1:8" ht="6.95" customHeight="1" x14ac:dyDescent="0.2">
      <c r="B791" s="87"/>
      <c r="H791" s="43"/>
    </row>
    <row r="792" spans="1:8" s="8" customFormat="1" x14ac:dyDescent="0.2">
      <c r="A792" s="20"/>
      <c r="B792" s="94" t="s">
        <v>7</v>
      </c>
      <c r="C792" s="44" t="s">
        <v>55</v>
      </c>
      <c r="D792" s="44"/>
      <c r="E792" s="36" t="s">
        <v>5</v>
      </c>
      <c r="F792" s="36">
        <v>1</v>
      </c>
      <c r="G792" s="35"/>
      <c r="H792" s="43"/>
    </row>
    <row r="793" spans="1:8" s="8" customFormat="1" ht="25.5" customHeight="1" x14ac:dyDescent="0.2">
      <c r="A793" s="20"/>
      <c r="B793" s="94" t="s">
        <v>7</v>
      </c>
      <c r="C793" s="44" t="s">
        <v>54</v>
      </c>
      <c r="D793" s="44"/>
      <c r="E793" s="36" t="s">
        <v>49</v>
      </c>
      <c r="F793" s="36">
        <v>3</v>
      </c>
      <c r="G793" s="35"/>
      <c r="H793" s="43"/>
    </row>
    <row r="794" spans="1:8" ht="25.5" x14ac:dyDescent="0.2">
      <c r="A794" s="115"/>
      <c r="B794" s="94" t="s">
        <v>7</v>
      </c>
      <c r="C794" s="114" t="s">
        <v>53</v>
      </c>
      <c r="D794" s="114"/>
      <c r="E794" s="36" t="s">
        <v>52</v>
      </c>
      <c r="F794" s="106">
        <v>1.2</v>
      </c>
      <c r="H794" s="43"/>
    </row>
    <row r="795" spans="1:8" x14ac:dyDescent="0.2">
      <c r="A795" s="113"/>
      <c r="B795" s="107" t="s">
        <v>7</v>
      </c>
      <c r="C795" s="112" t="s">
        <v>51</v>
      </c>
      <c r="D795" s="112"/>
      <c r="E795" s="36" t="s">
        <v>5</v>
      </c>
      <c r="F795" s="36">
        <v>1</v>
      </c>
      <c r="H795" s="43"/>
    </row>
    <row r="796" spans="1:8" ht="12.75" customHeight="1" x14ac:dyDescent="0.2">
      <c r="A796" s="113"/>
      <c r="B796" s="107" t="s">
        <v>7</v>
      </c>
      <c r="C796" s="112" t="s">
        <v>50</v>
      </c>
      <c r="D796" s="112"/>
      <c r="E796" s="36" t="s">
        <v>49</v>
      </c>
      <c r="F796" s="36">
        <v>1</v>
      </c>
      <c r="G796" s="36"/>
      <c r="H796" s="43"/>
    </row>
    <row r="797" spans="1:8" x14ac:dyDescent="0.2">
      <c r="A797" s="82"/>
      <c r="B797" s="107" t="s">
        <v>7</v>
      </c>
      <c r="C797" s="112" t="s">
        <v>48</v>
      </c>
      <c r="D797" s="112"/>
      <c r="E797" s="36" t="s">
        <v>0</v>
      </c>
      <c r="F797" s="36">
        <v>1</v>
      </c>
      <c r="H797" s="43"/>
    </row>
    <row r="798" spans="1:8" ht="12.75" customHeight="1" x14ac:dyDescent="0.2">
      <c r="A798" s="113"/>
      <c r="B798" s="107" t="s">
        <v>7</v>
      </c>
      <c r="C798" s="112" t="s">
        <v>47</v>
      </c>
      <c r="D798" s="112"/>
      <c r="E798" s="36" t="s">
        <v>46</v>
      </c>
      <c r="F798" s="36">
        <v>1</v>
      </c>
      <c r="H798" s="43"/>
    </row>
    <row r="799" spans="1:8" x14ac:dyDescent="0.2">
      <c r="A799" s="94"/>
      <c r="B799" s="94" t="s">
        <v>7</v>
      </c>
      <c r="C799" s="111" t="s">
        <v>45</v>
      </c>
      <c r="D799" s="110"/>
      <c r="E799" s="36" t="s">
        <v>5</v>
      </c>
      <c r="F799" s="36">
        <v>1</v>
      </c>
      <c r="G799" s="109"/>
      <c r="H799" s="108"/>
    </row>
    <row r="800" spans="1:8" s="8" customFormat="1" x14ac:dyDescent="0.2">
      <c r="B800" s="107" t="s">
        <v>7</v>
      </c>
      <c r="C800" s="44" t="s">
        <v>44</v>
      </c>
      <c r="D800" s="44"/>
      <c r="E800" s="11" t="s">
        <v>5</v>
      </c>
      <c r="F800" s="36">
        <v>1</v>
      </c>
      <c r="G800" s="35"/>
      <c r="H800" s="43"/>
    </row>
    <row r="801" spans="1:8" s="8" customFormat="1" x14ac:dyDescent="0.2">
      <c r="B801" s="94" t="s">
        <v>7</v>
      </c>
      <c r="C801" s="44" t="s">
        <v>43</v>
      </c>
      <c r="D801" s="44"/>
      <c r="E801" s="11" t="s">
        <v>5</v>
      </c>
      <c r="F801" s="36">
        <v>1</v>
      </c>
      <c r="G801" s="35"/>
      <c r="H801" s="43"/>
    </row>
    <row r="802" spans="1:8" ht="8.1" customHeight="1" x14ac:dyDescent="0.2">
      <c r="B802" s="45"/>
      <c r="C802" s="76"/>
      <c r="D802" s="76"/>
      <c r="F802" s="106"/>
      <c r="G802" s="36"/>
      <c r="H802" s="43"/>
    </row>
    <row r="803" spans="1:8" s="8" customFormat="1" x14ac:dyDescent="0.2">
      <c r="B803" s="102"/>
      <c r="C803" s="95" t="str">
        <f>"Total article "&amp;LEFT(B790,5)</f>
        <v xml:space="preserve">Total article 3.04 </v>
      </c>
      <c r="D803" s="76"/>
      <c r="E803" s="12"/>
      <c r="F803" s="12"/>
      <c r="G803" s="19"/>
      <c r="H803" s="18"/>
    </row>
    <row r="804" spans="1:8" s="46" customFormat="1" ht="12.75" customHeight="1" x14ac:dyDescent="0.2">
      <c r="B804" s="17"/>
      <c r="C804" s="2"/>
      <c r="D804" s="2"/>
      <c r="E804" s="16"/>
      <c r="F804" s="49"/>
      <c r="G804" s="53"/>
      <c r="H804" s="52"/>
    </row>
    <row r="805" spans="1:8" s="46" customFormat="1" ht="12.75" customHeight="1" x14ac:dyDescent="0.2">
      <c r="B805" s="65" t="s">
        <v>42</v>
      </c>
      <c r="E805" s="105"/>
      <c r="F805" s="49"/>
      <c r="G805" s="48"/>
      <c r="H805" s="47"/>
    </row>
    <row r="806" spans="1:8" s="46" customFormat="1" ht="25.5" x14ac:dyDescent="0.2">
      <c r="B806" s="7" t="s">
        <v>7</v>
      </c>
      <c r="C806" s="15" t="s">
        <v>41</v>
      </c>
      <c r="E806" s="64" t="s">
        <v>0</v>
      </c>
      <c r="F806" s="49">
        <v>2</v>
      </c>
      <c r="G806" s="48"/>
      <c r="H806" s="47"/>
    </row>
    <row r="807" spans="1:8" s="46" customFormat="1" ht="12.75" customHeight="1" x14ac:dyDescent="0.2">
      <c r="B807" s="7" t="s">
        <v>7</v>
      </c>
      <c r="C807" s="14" t="s">
        <v>40</v>
      </c>
      <c r="E807" s="13" t="s">
        <v>5</v>
      </c>
      <c r="F807" s="49">
        <v>2</v>
      </c>
      <c r="G807" s="48"/>
      <c r="H807" s="47"/>
    </row>
    <row r="808" spans="1:8" s="46" customFormat="1" ht="12.75" customHeight="1" x14ac:dyDescent="0.2">
      <c r="B808" s="50"/>
      <c r="C808" s="104" t="str">
        <f>"Total article "&amp;LEFT(B805,5)</f>
        <v xml:space="preserve">Total article 3.05 </v>
      </c>
      <c r="E808" s="103"/>
      <c r="F808" s="12"/>
      <c r="G808" s="56"/>
      <c r="H808" s="55"/>
    </row>
    <row r="809" spans="1:8" ht="10.5" customHeight="1" x14ac:dyDescent="0.2">
      <c r="A809" s="82"/>
      <c r="B809" s="45"/>
      <c r="H809" s="43"/>
    </row>
    <row r="810" spans="1:8" s="8" customFormat="1" ht="7.5" customHeight="1" x14ac:dyDescent="0.2">
      <c r="B810" s="102"/>
      <c r="C810" s="75"/>
      <c r="D810" s="76"/>
      <c r="E810" s="11"/>
      <c r="F810" s="11"/>
      <c r="G810" s="10"/>
      <c r="H810" s="9"/>
    </row>
    <row r="811" spans="1:8" x14ac:dyDescent="0.2">
      <c r="B811" s="93"/>
      <c r="C811" s="92" t="str">
        <f>"TOTAL CHAPITRE "&amp;LEFT(B479,1)</f>
        <v>TOTAL CHAPITRE 3</v>
      </c>
      <c r="D811" s="67"/>
      <c r="E811" s="67"/>
      <c r="F811" s="67"/>
      <c r="G811" s="67"/>
      <c r="H811" s="66"/>
    </row>
    <row r="812" spans="1:8" x14ac:dyDescent="0.2">
      <c r="B812" s="68" t="s">
        <v>39</v>
      </c>
      <c r="C812" s="67"/>
      <c r="D812" s="67"/>
      <c r="E812" s="67"/>
      <c r="F812" s="67"/>
      <c r="G812" s="67"/>
      <c r="H812" s="66"/>
    </row>
    <row r="813" spans="1:8" x14ac:dyDescent="0.2">
      <c r="B813" s="100"/>
      <c r="C813" s="71"/>
      <c r="D813" s="71"/>
      <c r="G813" s="36"/>
      <c r="H813" s="43"/>
    </row>
    <row r="814" spans="1:8" ht="25.5" x14ac:dyDescent="0.2">
      <c r="B814" s="94" t="s">
        <v>7</v>
      </c>
      <c r="C814" s="96" t="s">
        <v>38</v>
      </c>
      <c r="D814" s="96"/>
      <c r="E814" s="36" t="s">
        <v>5</v>
      </c>
      <c r="F814" s="36">
        <v>1</v>
      </c>
      <c r="G814" s="36"/>
      <c r="H814" s="43"/>
    </row>
    <row r="815" spans="1:8" ht="16.5" customHeight="1" x14ac:dyDescent="0.2">
      <c r="B815" s="94" t="s">
        <v>7</v>
      </c>
      <c r="C815" s="96" t="s">
        <v>37</v>
      </c>
      <c r="D815" s="96"/>
      <c r="E815" s="36" t="s">
        <v>5</v>
      </c>
      <c r="F815" s="36">
        <v>1</v>
      </c>
      <c r="G815" s="36"/>
      <c r="H815" s="43"/>
    </row>
    <row r="816" spans="1:8" ht="25.5" x14ac:dyDescent="0.2">
      <c r="B816" s="94" t="s">
        <v>7</v>
      </c>
      <c r="C816" s="96" t="s">
        <v>36</v>
      </c>
      <c r="D816" s="96"/>
      <c r="E816" s="36" t="s">
        <v>5</v>
      </c>
      <c r="F816" s="36">
        <v>1</v>
      </c>
      <c r="G816" s="36"/>
      <c r="H816" s="43"/>
    </row>
    <row r="817" spans="2:8" x14ac:dyDescent="0.2">
      <c r="B817" s="94" t="s">
        <v>7</v>
      </c>
      <c r="C817" s="96" t="s">
        <v>35</v>
      </c>
      <c r="D817" s="96"/>
      <c r="E817" s="36" t="s">
        <v>5</v>
      </c>
      <c r="F817" s="36">
        <v>1</v>
      </c>
      <c r="G817" s="36"/>
      <c r="H817" s="43"/>
    </row>
    <row r="818" spans="2:8" x14ac:dyDescent="0.2">
      <c r="B818" s="94" t="s">
        <v>7</v>
      </c>
      <c r="C818" s="96" t="s">
        <v>34</v>
      </c>
      <c r="D818" s="96"/>
      <c r="E818" s="36" t="s">
        <v>5</v>
      </c>
      <c r="F818" s="36">
        <v>1</v>
      </c>
      <c r="G818" s="36"/>
      <c r="H818" s="43"/>
    </row>
    <row r="819" spans="2:8" x14ac:dyDescent="0.2">
      <c r="B819" s="94"/>
      <c r="C819" s="76"/>
      <c r="D819" s="76"/>
      <c r="G819" s="36"/>
      <c r="H819" s="43"/>
    </row>
    <row r="820" spans="2:8" x14ac:dyDescent="0.2">
      <c r="B820" s="94"/>
      <c r="C820" s="76"/>
      <c r="D820" s="76"/>
      <c r="E820" s="101"/>
      <c r="G820" s="36"/>
      <c r="H820" s="43"/>
    </row>
    <row r="821" spans="2:8" x14ac:dyDescent="0.2">
      <c r="B821" s="93"/>
      <c r="C821" s="92" t="str">
        <f>"TOTAL CHAPITRE "&amp;LEFT(B812,1)</f>
        <v>TOTAL CHAPITRE 4</v>
      </c>
      <c r="D821" s="67"/>
      <c r="E821" s="67"/>
      <c r="F821" s="67"/>
      <c r="G821" s="67"/>
      <c r="H821" s="66"/>
    </row>
    <row r="822" spans="2:8" x14ac:dyDescent="0.2">
      <c r="B822" s="68" t="s">
        <v>33</v>
      </c>
      <c r="C822" s="67"/>
      <c r="D822" s="67"/>
      <c r="E822" s="67"/>
      <c r="F822" s="67"/>
      <c r="G822" s="67"/>
      <c r="H822" s="66"/>
    </row>
    <row r="823" spans="2:8" x14ac:dyDescent="0.2">
      <c r="B823" s="100"/>
      <c r="C823" s="71"/>
      <c r="D823" s="71"/>
      <c r="G823" s="36"/>
      <c r="H823" s="43"/>
    </row>
    <row r="824" spans="2:8" x14ac:dyDescent="0.2">
      <c r="B824" s="97" t="s">
        <v>32</v>
      </c>
      <c r="C824" s="76"/>
      <c r="D824" s="76"/>
      <c r="E824" s="35"/>
      <c r="G824" s="36"/>
      <c r="H824" s="43"/>
    </row>
    <row r="825" spans="2:8" x14ac:dyDescent="0.2">
      <c r="B825" s="94" t="s">
        <v>7</v>
      </c>
      <c r="C825" s="96" t="s">
        <v>31</v>
      </c>
      <c r="D825" s="96"/>
      <c r="E825" s="36" t="s">
        <v>5</v>
      </c>
      <c r="F825" s="36">
        <v>1</v>
      </c>
      <c r="G825" s="36"/>
      <c r="H825" s="43"/>
    </row>
    <row r="826" spans="2:8" x14ac:dyDescent="0.2">
      <c r="B826" s="94" t="s">
        <v>7</v>
      </c>
      <c r="C826" s="96" t="s">
        <v>30</v>
      </c>
      <c r="D826" s="96"/>
      <c r="E826" s="36" t="s">
        <v>5</v>
      </c>
      <c r="F826" s="36">
        <v>1</v>
      </c>
      <c r="G826" s="36"/>
      <c r="H826" s="43"/>
    </row>
    <row r="827" spans="2:8" ht="25.5" x14ac:dyDescent="0.2">
      <c r="B827" s="94" t="s">
        <v>7</v>
      </c>
      <c r="C827" s="96" t="s">
        <v>29</v>
      </c>
      <c r="D827" s="96"/>
      <c r="E827" s="36" t="s">
        <v>5</v>
      </c>
      <c r="F827" s="36">
        <v>1</v>
      </c>
      <c r="G827" s="36"/>
      <c r="H827" s="43"/>
    </row>
    <row r="828" spans="2:8" x14ac:dyDescent="0.2">
      <c r="B828" s="94" t="s">
        <v>7</v>
      </c>
      <c r="C828" s="96" t="s">
        <v>28</v>
      </c>
      <c r="D828" s="96"/>
      <c r="E828" s="36" t="s">
        <v>5</v>
      </c>
      <c r="F828" s="36">
        <v>1</v>
      </c>
      <c r="G828" s="36"/>
      <c r="H828" s="43"/>
    </row>
    <row r="829" spans="2:8" x14ac:dyDescent="0.2">
      <c r="B829" s="94" t="s">
        <v>7</v>
      </c>
      <c r="C829" s="96" t="s">
        <v>27</v>
      </c>
      <c r="D829" s="96"/>
      <c r="E829" s="36" t="s">
        <v>5</v>
      </c>
      <c r="F829" s="36">
        <v>1</v>
      </c>
      <c r="G829" s="36"/>
      <c r="H829" s="43"/>
    </row>
    <row r="830" spans="2:8" x14ac:dyDescent="0.2">
      <c r="B830" s="94" t="s">
        <v>7</v>
      </c>
      <c r="C830" s="96" t="s">
        <v>26</v>
      </c>
      <c r="D830" s="96"/>
      <c r="E830" s="36" t="s">
        <v>5</v>
      </c>
      <c r="F830" s="36">
        <v>1</v>
      </c>
      <c r="G830" s="36"/>
      <c r="H830" s="43"/>
    </row>
    <row r="831" spans="2:8" x14ac:dyDescent="0.2">
      <c r="B831" s="94"/>
      <c r="C831" s="95" t="str">
        <f>"Total article "&amp;LEFT(B824,5)</f>
        <v xml:space="preserve">Total article 5.01 </v>
      </c>
      <c r="D831" s="76"/>
      <c r="E831" s="79"/>
      <c r="F831" s="79"/>
      <c r="G831" s="79"/>
      <c r="H831" s="77"/>
    </row>
    <row r="832" spans="2:8" x14ac:dyDescent="0.2">
      <c r="B832" s="97" t="s">
        <v>25</v>
      </c>
      <c r="C832" s="96"/>
      <c r="D832" s="96"/>
      <c r="E832" s="35"/>
      <c r="G832" s="36"/>
      <c r="H832" s="43"/>
    </row>
    <row r="833" spans="2:8" ht="25.5" x14ac:dyDescent="0.2">
      <c r="B833" s="94" t="s">
        <v>7</v>
      </c>
      <c r="C833" s="96" t="s">
        <v>24</v>
      </c>
      <c r="D833" s="96"/>
      <c r="E833" s="36" t="s">
        <v>5</v>
      </c>
      <c r="F833" s="36">
        <v>1</v>
      </c>
      <c r="G833" s="36"/>
      <c r="H833" s="43"/>
    </row>
    <row r="834" spans="2:8" ht="12.75" customHeight="1" x14ac:dyDescent="0.2">
      <c r="B834" s="94" t="s">
        <v>7</v>
      </c>
      <c r="C834" s="96" t="s">
        <v>23</v>
      </c>
      <c r="D834" s="96"/>
      <c r="E834" s="36" t="s">
        <v>5</v>
      </c>
      <c r="F834" s="36">
        <v>1</v>
      </c>
      <c r="G834" s="36"/>
      <c r="H834" s="43"/>
    </row>
    <row r="835" spans="2:8" ht="12.75" customHeight="1" x14ac:dyDescent="0.2">
      <c r="B835" s="94" t="s">
        <v>7</v>
      </c>
      <c r="C835" s="96" t="s">
        <v>22</v>
      </c>
      <c r="D835" s="96"/>
      <c r="E835" s="36" t="s">
        <v>5</v>
      </c>
      <c r="F835" s="36">
        <v>1</v>
      </c>
      <c r="G835" s="36"/>
      <c r="H835" s="43"/>
    </row>
    <row r="836" spans="2:8" ht="12.75" customHeight="1" x14ac:dyDescent="0.2">
      <c r="B836" s="94" t="s">
        <v>7</v>
      </c>
      <c r="C836" s="96" t="s">
        <v>21</v>
      </c>
      <c r="D836" s="96"/>
      <c r="E836" s="36" t="s">
        <v>5</v>
      </c>
      <c r="F836" s="36">
        <v>1</v>
      </c>
      <c r="G836" s="36"/>
      <c r="H836" s="43"/>
    </row>
    <row r="837" spans="2:8" x14ac:dyDescent="0.2">
      <c r="B837" s="99"/>
      <c r="C837" s="95" t="str">
        <f>"Total article "&amp;LEFT(B832,5)</f>
        <v xml:space="preserve">Total article 5.02 </v>
      </c>
      <c r="D837" s="76"/>
      <c r="E837" s="79"/>
      <c r="F837" s="79"/>
      <c r="G837" s="79"/>
      <c r="H837" s="77"/>
    </row>
    <row r="838" spans="2:8" x14ac:dyDescent="0.2">
      <c r="B838" s="98"/>
      <c r="C838" s="76"/>
      <c r="D838" s="76"/>
      <c r="G838" s="36"/>
      <c r="H838" s="43"/>
    </row>
    <row r="839" spans="2:8" x14ac:dyDescent="0.2">
      <c r="B839" s="97" t="s">
        <v>20</v>
      </c>
      <c r="C839" s="44"/>
      <c r="D839" s="44"/>
      <c r="G839" s="36"/>
      <c r="H839" s="43"/>
    </row>
    <row r="840" spans="2:8" x14ac:dyDescent="0.2">
      <c r="B840" s="94" t="s">
        <v>7</v>
      </c>
      <c r="C840" s="96" t="s">
        <v>19</v>
      </c>
      <c r="D840" s="96"/>
      <c r="E840" s="36" t="s">
        <v>5</v>
      </c>
      <c r="F840" s="36">
        <v>1</v>
      </c>
      <c r="G840" s="36"/>
      <c r="H840" s="43"/>
    </row>
    <row r="841" spans="2:8" x14ac:dyDescent="0.2">
      <c r="B841" s="94"/>
      <c r="C841" s="95" t="str">
        <f>"Total article "&amp;LEFT(B839,5)</f>
        <v xml:space="preserve">Total article 5.03 </v>
      </c>
      <c r="D841" s="76"/>
      <c r="E841" s="79"/>
      <c r="F841" s="79"/>
      <c r="G841" s="79"/>
      <c r="H841" s="77"/>
    </row>
    <row r="842" spans="2:8" x14ac:dyDescent="0.2">
      <c r="B842" s="94"/>
      <c r="C842" s="76"/>
      <c r="D842" s="76"/>
      <c r="G842" s="36"/>
      <c r="H842" s="43"/>
    </row>
    <row r="843" spans="2:8" x14ac:dyDescent="0.2">
      <c r="B843" s="97" t="s">
        <v>18</v>
      </c>
      <c r="C843" s="96"/>
      <c r="D843" s="96"/>
      <c r="G843" s="36"/>
      <c r="H843" s="43"/>
    </row>
    <row r="844" spans="2:8" x14ac:dyDescent="0.2">
      <c r="B844" s="94" t="s">
        <v>7</v>
      </c>
      <c r="C844" s="96" t="s">
        <v>17</v>
      </c>
      <c r="D844" s="96"/>
      <c r="E844" s="36" t="s">
        <v>5</v>
      </c>
      <c r="F844" s="36">
        <v>1</v>
      </c>
      <c r="G844" s="36"/>
      <c r="H844" s="43"/>
    </row>
    <row r="845" spans="2:8" x14ac:dyDescent="0.2">
      <c r="B845" s="94" t="s">
        <v>7</v>
      </c>
      <c r="C845" s="96" t="s">
        <v>16</v>
      </c>
      <c r="D845" s="96"/>
      <c r="E845" s="36" t="s">
        <v>5</v>
      </c>
      <c r="F845" s="36">
        <v>1</v>
      </c>
      <c r="G845" s="36"/>
      <c r="H845" s="43"/>
    </row>
    <row r="846" spans="2:8" x14ac:dyDescent="0.2">
      <c r="B846" s="94" t="s">
        <v>7</v>
      </c>
      <c r="C846" s="96" t="s">
        <v>15</v>
      </c>
      <c r="D846" s="96"/>
      <c r="E846" s="36" t="s">
        <v>5</v>
      </c>
      <c r="F846" s="36">
        <v>1</v>
      </c>
      <c r="G846" s="36"/>
      <c r="H846" s="43"/>
    </row>
    <row r="847" spans="2:8" x14ac:dyDescent="0.2">
      <c r="B847" s="94" t="s">
        <v>7</v>
      </c>
      <c r="C847" s="96" t="s">
        <v>14</v>
      </c>
      <c r="D847" s="96"/>
      <c r="E847" s="36" t="s">
        <v>5</v>
      </c>
      <c r="F847" s="36">
        <v>1</v>
      </c>
      <c r="G847" s="36"/>
      <c r="H847" s="43"/>
    </row>
    <row r="848" spans="2:8" x14ac:dyDescent="0.2">
      <c r="B848" s="94"/>
      <c r="C848" s="95" t="str">
        <f>"Total article "&amp;LEFT(B843,5)</f>
        <v xml:space="preserve">Total article 5.04 </v>
      </c>
      <c r="D848" s="76"/>
      <c r="E848" s="79"/>
      <c r="F848" s="79"/>
      <c r="G848" s="79"/>
      <c r="H848" s="77"/>
    </row>
    <row r="849" spans="1:8" x14ac:dyDescent="0.2">
      <c r="B849" s="94"/>
      <c r="C849" s="76"/>
      <c r="D849" s="76"/>
      <c r="G849" s="36"/>
      <c r="H849" s="43"/>
    </row>
    <row r="850" spans="1:8" x14ac:dyDescent="0.2">
      <c r="B850" s="93"/>
      <c r="C850" s="92" t="str">
        <f>"TOTAL CHAPITRE "&amp;LEFT(B822,1)</f>
        <v>TOTAL CHAPITRE 5</v>
      </c>
      <c r="D850" s="67"/>
      <c r="E850" s="67"/>
      <c r="F850" s="67"/>
      <c r="G850" s="67"/>
      <c r="H850" s="66"/>
    </row>
    <row r="851" spans="1:8" x14ac:dyDescent="0.2">
      <c r="A851" s="82"/>
      <c r="B851" s="68" t="s">
        <v>13</v>
      </c>
      <c r="C851" s="67"/>
      <c r="D851" s="67"/>
      <c r="E851" s="67"/>
      <c r="F851" s="67"/>
      <c r="G851" s="67"/>
      <c r="H851" s="66"/>
    </row>
    <row r="852" spans="1:8" x14ac:dyDescent="0.2">
      <c r="A852" s="82"/>
      <c r="B852" s="86"/>
      <c r="C852" s="44"/>
      <c r="D852" s="44"/>
      <c r="F852" s="35"/>
      <c r="H852" s="90"/>
    </row>
    <row r="853" spans="1:8" ht="12.6" customHeight="1" x14ac:dyDescent="0.2">
      <c r="A853" s="82"/>
      <c r="B853" s="88" t="str">
        <f>B3</f>
        <v xml:space="preserve">1.  PLOMBERIE SANITAIRE </v>
      </c>
      <c r="C853" s="44"/>
      <c r="D853" s="44"/>
      <c r="F853" s="35"/>
      <c r="H853" s="90"/>
    </row>
    <row r="854" spans="1:8" ht="12.6" customHeight="1" x14ac:dyDescent="0.2">
      <c r="B854" s="45" t="str">
        <f>B5</f>
        <v>1.01 - Installations de chantier</v>
      </c>
      <c r="C854" s="44"/>
      <c r="D854" s="44"/>
      <c r="F854" s="35"/>
      <c r="H854" s="90"/>
    </row>
    <row r="855" spans="1:8" ht="12.6" customHeight="1" x14ac:dyDescent="0.2">
      <c r="B855" s="45" t="str">
        <f>B13</f>
        <v>1.02 - Appareils sanitaires</v>
      </c>
      <c r="C855" s="44"/>
      <c r="D855" s="44"/>
      <c r="F855" s="35"/>
      <c r="H855" s="90"/>
    </row>
    <row r="856" spans="1:8" ht="12.6" customHeight="1" x14ac:dyDescent="0.2">
      <c r="B856" s="45" t="str">
        <f>B39</f>
        <v>1.03 - Origine des installations</v>
      </c>
      <c r="C856" s="44"/>
      <c r="D856" s="44"/>
      <c r="F856" s="35"/>
      <c r="H856" s="90"/>
    </row>
    <row r="857" spans="1:8" ht="12.6" customHeight="1" x14ac:dyDescent="0.2">
      <c r="B857" s="45" t="str">
        <f>B49</f>
        <v>1.04 - Réseaux de distribution d'eau enterrés</v>
      </c>
      <c r="C857" s="44"/>
      <c r="D857" s="44"/>
      <c r="F857" s="35"/>
      <c r="H857" s="90"/>
    </row>
    <row r="858" spans="1:8" ht="12.6" customHeight="1" x14ac:dyDescent="0.2">
      <c r="B858" s="45" t="str">
        <f>B56</f>
        <v>1.05 - Distribution intérieure</v>
      </c>
      <c r="C858" s="44"/>
      <c r="D858" s="44"/>
      <c r="F858" s="35"/>
      <c r="H858" s="90"/>
    </row>
    <row r="859" spans="1:8" ht="12.6" customHeight="1" x14ac:dyDescent="0.2">
      <c r="B859" s="45" t="str">
        <f>B109</f>
        <v xml:space="preserve">1.06 - Production d'eau chaude sanitaire </v>
      </c>
      <c r="C859" s="44"/>
      <c r="D859" s="44"/>
      <c r="F859" s="35"/>
      <c r="H859" s="90"/>
    </row>
    <row r="860" spans="1:8" ht="12.6" customHeight="1" x14ac:dyDescent="0.2">
      <c r="B860" s="45" t="str">
        <f>B139</f>
        <v>1.07 - Désinfection des réseaux</v>
      </c>
      <c r="C860" s="44"/>
      <c r="D860" s="44"/>
      <c r="F860" s="35"/>
      <c r="H860" s="90"/>
    </row>
    <row r="861" spans="1:8" ht="12.6" customHeight="1" x14ac:dyDescent="0.2">
      <c r="B861" s="45" t="str">
        <f>B143</f>
        <v>1.08 - Analyse des réseaux d’eau chaude sanitaire</v>
      </c>
      <c r="C861" s="44"/>
      <c r="D861" s="44"/>
      <c r="F861" s="35"/>
      <c r="H861" s="90"/>
    </row>
    <row r="862" spans="1:8" ht="12.6" customHeight="1" x14ac:dyDescent="0.2">
      <c r="B862" s="45" t="str">
        <f>B148</f>
        <v xml:space="preserve">1.09 - Evacuations eaux usées/ eaux vannes </v>
      </c>
      <c r="C862" s="44"/>
      <c r="D862" s="44"/>
      <c r="F862" s="35"/>
      <c r="H862" s="90"/>
    </row>
    <row r="863" spans="1:8" ht="12.6" customHeight="1" x14ac:dyDescent="0.2">
      <c r="B863" s="45" t="str">
        <f>B158</f>
        <v>1.10 - Evacuations eaux pluviales</v>
      </c>
      <c r="C863" s="44"/>
      <c r="D863" s="44"/>
      <c r="F863" s="35"/>
      <c r="H863" s="90"/>
    </row>
    <row r="864" spans="1:8" ht="12.6" customHeight="1" x14ac:dyDescent="0.2">
      <c r="B864" s="45" t="str">
        <f>B166</f>
        <v>1.11 - Autocontrôle</v>
      </c>
      <c r="C864" s="44"/>
      <c r="D864" s="44"/>
      <c r="F864" s="35"/>
      <c r="H864" s="90"/>
    </row>
    <row r="865" spans="1:8" ht="12.6" customHeight="1" x14ac:dyDescent="0.2">
      <c r="A865" s="82"/>
      <c r="B865" s="86"/>
      <c r="C865" s="76" t="str">
        <f>C171</f>
        <v>TOTAL CHAPITRE 1</v>
      </c>
      <c r="D865" s="76"/>
      <c r="E865" s="79"/>
      <c r="F865" s="78"/>
      <c r="G865" s="78"/>
      <c r="H865" s="91"/>
    </row>
    <row r="866" spans="1:8" ht="12.6" customHeight="1" x14ac:dyDescent="0.2">
      <c r="A866" s="82"/>
      <c r="B866" s="86"/>
      <c r="C866" s="44"/>
      <c r="D866" s="44"/>
      <c r="F866" s="35"/>
      <c r="H866" s="90"/>
    </row>
    <row r="867" spans="1:8" ht="12.6" customHeight="1" x14ac:dyDescent="0.2">
      <c r="A867" s="82"/>
      <c r="B867" s="88" t="str">
        <f>B172</f>
        <v>2. CHAUFFAGE</v>
      </c>
      <c r="C867" s="85"/>
      <c r="D867" s="85"/>
      <c r="H867" s="43"/>
    </row>
    <row r="868" spans="1:8" ht="12.6" customHeight="1" x14ac:dyDescent="0.2">
      <c r="A868" s="82"/>
      <c r="B868" s="87" t="str">
        <f>B174</f>
        <v>2.01 - Pompe de la boucle d’eau (côté source)</v>
      </c>
      <c r="C868" s="85"/>
      <c r="D868" s="85"/>
      <c r="H868" s="43"/>
    </row>
    <row r="869" spans="1:8" ht="12.6" customHeight="1" x14ac:dyDescent="0.2">
      <c r="A869" s="82"/>
      <c r="B869" s="87" t="str">
        <f>B186</f>
        <v>2.02 - Pompe à chaleur (Local PAC)</v>
      </c>
      <c r="C869" s="85"/>
      <c r="D869" s="85"/>
      <c r="H869" s="43"/>
    </row>
    <row r="870" spans="1:8" ht="12.6" customHeight="1" x14ac:dyDescent="0.2">
      <c r="A870" s="82"/>
      <c r="B870" s="87" t="str">
        <f>B207</f>
        <v>2.03 - Echangeur de Geocooling</v>
      </c>
      <c r="C870" s="85"/>
      <c r="D870" s="85"/>
      <c r="H870" s="43"/>
    </row>
    <row r="871" spans="1:8" ht="12.6" customHeight="1" x14ac:dyDescent="0.2">
      <c r="A871" s="82"/>
      <c r="B871" s="87" t="str">
        <f>B226</f>
        <v>2.04 - Travaux en local technique liés à une PAC en local fermé (NF EN 378-3)</v>
      </c>
      <c r="C871" s="85"/>
      <c r="D871" s="85"/>
      <c r="H871" s="43"/>
    </row>
    <row r="872" spans="1:8" ht="12.6" customHeight="1" x14ac:dyDescent="0.2">
      <c r="A872" s="82"/>
      <c r="B872" s="87" t="str">
        <f>B269</f>
        <v>2.05 - Travaux en local technique chauffage</v>
      </c>
      <c r="C872" s="85"/>
      <c r="D872" s="85"/>
      <c r="H872" s="43"/>
    </row>
    <row r="873" spans="1:8" ht="12.6" customHeight="1" x14ac:dyDescent="0.2">
      <c r="A873" s="82"/>
      <c r="B873" s="87" t="str">
        <f>B405</f>
        <v>2.06 - Armoire électrique du local technique</v>
      </c>
      <c r="C873" s="85"/>
      <c r="D873" s="85"/>
      <c r="H873" s="43"/>
    </row>
    <row r="874" spans="1:8" ht="12.6" customHeight="1" x14ac:dyDescent="0.2">
      <c r="A874" s="82"/>
      <c r="B874" s="87" t="str">
        <f>B416</f>
        <v>2.07 - Schéma de principe</v>
      </c>
      <c r="C874" s="85"/>
      <c r="D874" s="85"/>
      <c r="E874" s="36" t="s">
        <v>12</v>
      </c>
      <c r="H874" s="43"/>
    </row>
    <row r="875" spans="1:8" ht="12.6" customHeight="1" x14ac:dyDescent="0.2">
      <c r="A875" s="82"/>
      <c r="B875" s="87" t="str">
        <f>B420</f>
        <v>2.08 - Distributions intérieures chauffage / geocooling</v>
      </c>
      <c r="C875" s="85"/>
      <c r="D875" s="85"/>
      <c r="H875" s="43"/>
    </row>
    <row r="876" spans="1:8" ht="12.6" customHeight="1" x14ac:dyDescent="0.2">
      <c r="A876" s="82"/>
      <c r="B876" s="87" t="str">
        <f>B447</f>
        <v>2.09 - Plancher chauffant réversible</v>
      </c>
      <c r="C876" s="85"/>
      <c r="D876" s="85"/>
      <c r="H876" s="43"/>
    </row>
    <row r="877" spans="1:8" ht="12.6" customHeight="1" x14ac:dyDescent="0.2">
      <c r="A877" s="82"/>
      <c r="B877" s="87" t="str">
        <f>B459</f>
        <v>2.10 -Tableau des émetteurs</v>
      </c>
      <c r="C877" s="85"/>
      <c r="D877" s="85"/>
      <c r="E877" s="36" t="s">
        <v>12</v>
      </c>
      <c r="H877" s="43"/>
    </row>
    <row r="878" spans="1:8" ht="12.6" customHeight="1" x14ac:dyDescent="0.2">
      <c r="A878" s="82"/>
      <c r="B878" s="87" t="str">
        <f>B462</f>
        <v>2.11 - Régulation</v>
      </c>
      <c r="C878" s="85"/>
      <c r="D878" s="85"/>
      <c r="H878" s="43"/>
    </row>
    <row r="879" spans="1:8" ht="12.6" customHeight="1" x14ac:dyDescent="0.2">
      <c r="A879" s="82"/>
      <c r="B879" s="87" t="str">
        <f>B470</f>
        <v>2.12 - Fourreau en attente pour Détente directe dans le futur</v>
      </c>
      <c r="C879" s="85"/>
      <c r="D879" s="85"/>
      <c r="H879" s="43"/>
    </row>
    <row r="880" spans="1:8" ht="12.6" customHeight="1" x14ac:dyDescent="0.2">
      <c r="A880" s="82"/>
      <c r="B880" s="87" t="str">
        <f>B474</f>
        <v>2.13 - Autocontrôle</v>
      </c>
      <c r="C880" s="85"/>
      <c r="D880" s="85"/>
      <c r="H880" s="43"/>
    </row>
    <row r="881" spans="1:8" ht="12.6" customHeight="1" x14ac:dyDescent="0.2">
      <c r="A881" s="82"/>
      <c r="B881" s="163" t="str">
        <f>C478</f>
        <v>TOTAL CHAPITRE 2</v>
      </c>
      <c r="C881" s="164"/>
      <c r="D881" s="89"/>
      <c r="E881" s="79"/>
      <c r="F881" s="79"/>
      <c r="G881" s="78"/>
      <c r="H881" s="77"/>
    </row>
    <row r="882" spans="1:8" ht="12.6" customHeight="1" x14ac:dyDescent="0.2">
      <c r="A882" s="82"/>
      <c r="B882" s="45"/>
      <c r="C882" s="85"/>
      <c r="D882" s="85"/>
      <c r="H882" s="43"/>
    </row>
    <row r="883" spans="1:8" ht="12.6" customHeight="1" x14ac:dyDescent="0.2">
      <c r="A883" s="82"/>
      <c r="B883" s="88" t="str">
        <f>B479</f>
        <v>3. VENTILATION</v>
      </c>
      <c r="C883" s="85"/>
      <c r="D883" s="85"/>
      <c r="H883" s="43"/>
    </row>
    <row r="884" spans="1:8" ht="12.6" customHeight="1" x14ac:dyDescent="0.2">
      <c r="A884" s="82"/>
      <c r="B884" s="87" t="str">
        <f>B481</f>
        <v>3.01 - VDC 01 : RDC proche bureaux/patouille</v>
      </c>
      <c r="C884" s="85"/>
      <c r="D884" s="85"/>
      <c r="H884" s="43"/>
    </row>
    <row r="885" spans="1:8" ht="12.6" customHeight="1" x14ac:dyDescent="0.2">
      <c r="A885" s="82"/>
      <c r="B885" s="87" t="str">
        <f>B581</f>
        <v>3.02 - VDC 02 : RDC proche Sous-station</v>
      </c>
      <c r="C885" s="85"/>
      <c r="D885" s="85"/>
      <c r="H885" s="43"/>
    </row>
    <row r="886" spans="1:8" ht="12.6" customHeight="1" x14ac:dyDescent="0.2">
      <c r="A886" s="82"/>
      <c r="B886" s="87" t="str">
        <f>B686</f>
        <v>3.03 - VDC 03 : R+1</v>
      </c>
      <c r="C886" s="85"/>
      <c r="D886" s="85"/>
      <c r="H886" s="43"/>
    </row>
    <row r="887" spans="1:8" ht="12.6" customHeight="1" x14ac:dyDescent="0.2">
      <c r="A887" s="82"/>
      <c r="B887" s="87" t="str">
        <f>B790</f>
        <v>3.04 - Amenée d’air statique local VDI</v>
      </c>
      <c r="C887" s="85"/>
      <c r="D887" s="85"/>
      <c r="H887" s="43"/>
    </row>
    <row r="888" spans="1:8" ht="12.6" customHeight="1" x14ac:dyDescent="0.2">
      <c r="A888" s="82"/>
      <c r="B888" s="87" t="str">
        <f>B805</f>
        <v>3.05 - Hotte à recyclage</v>
      </c>
      <c r="C888" s="85"/>
      <c r="D888" s="85"/>
      <c r="H888" s="43"/>
    </row>
    <row r="889" spans="1:8" ht="12.6" customHeight="1" x14ac:dyDescent="0.2">
      <c r="A889" s="82"/>
      <c r="B889" s="86"/>
      <c r="C889" s="80" t="str">
        <f>C811</f>
        <v>TOTAL CHAPITRE 3</v>
      </c>
      <c r="D889" s="80"/>
      <c r="E889" s="79"/>
      <c r="F889" s="79"/>
      <c r="G889" s="78"/>
      <c r="H889" s="77"/>
    </row>
    <row r="890" spans="1:8" ht="12.6" customHeight="1" x14ac:dyDescent="0.2">
      <c r="A890" s="82"/>
      <c r="B890" s="45"/>
      <c r="C890" s="85"/>
      <c r="D890" s="85"/>
      <c r="H890" s="43"/>
    </row>
    <row r="891" spans="1:8" ht="12.6" customHeight="1" x14ac:dyDescent="0.2">
      <c r="B891" s="84" t="str">
        <f>B812</f>
        <v>4 - PRESCRIPTIONS TECHNIQUES GESTION TECHNIQUE DU BATIMENT</v>
      </c>
      <c r="C891" s="44"/>
      <c r="D891" s="44"/>
      <c r="H891" s="43"/>
    </row>
    <row r="892" spans="1:8" ht="12.6" customHeight="1" x14ac:dyDescent="0.2">
      <c r="A892" s="82"/>
      <c r="B892" s="163" t="str">
        <f>C821</f>
        <v>TOTAL CHAPITRE 4</v>
      </c>
      <c r="C892" s="164"/>
      <c r="D892" s="80"/>
      <c r="E892" s="79"/>
      <c r="F892" s="79"/>
      <c r="G892" s="78"/>
      <c r="H892" s="77"/>
    </row>
    <row r="893" spans="1:8" ht="12.6" customHeight="1" x14ac:dyDescent="0.2">
      <c r="A893" s="82"/>
      <c r="B893" s="45"/>
      <c r="C893" s="85"/>
      <c r="D893" s="85"/>
      <c r="H893" s="43"/>
    </row>
    <row r="894" spans="1:8" ht="12.6" customHeight="1" x14ac:dyDescent="0.2">
      <c r="B894" s="84" t="str">
        <f>B822</f>
        <v>5 - PRESCRIPTIONS DIVERSES</v>
      </c>
      <c r="C894" s="44"/>
      <c r="D894" s="44"/>
      <c r="H894" s="43"/>
    </row>
    <row r="895" spans="1:8" ht="12.6" customHeight="1" x14ac:dyDescent="0.2">
      <c r="B895" s="83" t="str">
        <f>B824</f>
        <v>5.01 - Travaux divers</v>
      </c>
      <c r="C895" s="44"/>
      <c r="D895" s="44"/>
      <c r="H895" s="43"/>
    </row>
    <row r="896" spans="1:8" ht="12.6" customHeight="1" x14ac:dyDescent="0.2">
      <c r="B896" s="83" t="str">
        <f>B832</f>
        <v>5.02 - Essais et vérifications des installations</v>
      </c>
      <c r="C896" s="44"/>
      <c r="D896" s="44"/>
      <c r="H896" s="43"/>
    </row>
    <row r="897" spans="1:8" ht="12.6" customHeight="1" x14ac:dyDescent="0.2">
      <c r="B897" s="83" t="str">
        <f>B839</f>
        <v>5.03 - Autocontrôle de l'entreprise</v>
      </c>
      <c r="C897" s="44"/>
      <c r="D897" s="44"/>
      <c r="H897" s="43"/>
    </row>
    <row r="898" spans="1:8" ht="12.6" customHeight="1" x14ac:dyDescent="0.2">
      <c r="B898" s="83" t="str">
        <f>B843</f>
        <v>5.04 - Documents d'exécution - Cellule de synthèse</v>
      </c>
      <c r="C898" s="44"/>
      <c r="D898" s="44"/>
      <c r="H898" s="43"/>
    </row>
    <row r="899" spans="1:8" ht="12.6" customHeight="1" x14ac:dyDescent="0.2">
      <c r="A899" s="82"/>
      <c r="B899" s="163" t="str">
        <f>C850</f>
        <v>TOTAL CHAPITRE 5</v>
      </c>
      <c r="C899" s="164"/>
      <c r="D899" s="80"/>
      <c r="E899" s="79"/>
      <c r="F899" s="79"/>
      <c r="G899" s="78"/>
      <c r="H899" s="77"/>
    </row>
    <row r="900" spans="1:8" ht="20.100000000000001" customHeight="1" x14ac:dyDescent="0.2">
      <c r="B900" s="45"/>
      <c r="C900" s="76" t="s">
        <v>11</v>
      </c>
      <c r="D900" s="75"/>
      <c r="E900" s="79"/>
      <c r="F900" s="79"/>
      <c r="G900" s="78"/>
      <c r="H900" s="77"/>
    </row>
    <row r="901" spans="1:8" ht="20.100000000000001" customHeight="1" x14ac:dyDescent="0.2">
      <c r="B901" s="45"/>
      <c r="C901" s="76" t="s">
        <v>3</v>
      </c>
      <c r="D901" s="75"/>
      <c r="E901" s="74"/>
      <c r="F901" s="74"/>
      <c r="G901" s="73"/>
      <c r="H901" s="72"/>
    </row>
    <row r="902" spans="1:8" ht="20.100000000000001" customHeight="1" x14ac:dyDescent="0.2">
      <c r="B902" s="45"/>
      <c r="C902" s="76" t="s">
        <v>10</v>
      </c>
      <c r="D902" s="75"/>
      <c r="E902" s="74"/>
      <c r="F902" s="74"/>
      <c r="G902" s="73"/>
      <c r="H902" s="72"/>
    </row>
    <row r="903" spans="1:8" ht="6" customHeight="1" x14ac:dyDescent="0.2">
      <c r="B903" s="45"/>
      <c r="C903" s="44"/>
      <c r="D903" s="44"/>
      <c r="H903" s="43"/>
    </row>
    <row r="904" spans="1:8" x14ac:dyDescent="0.2">
      <c r="B904" s="45"/>
      <c r="C904" s="71" t="s">
        <v>1</v>
      </c>
      <c r="D904" s="71"/>
      <c r="H904" s="43"/>
    </row>
    <row r="905" spans="1:8" x14ac:dyDescent="0.2">
      <c r="B905" s="70"/>
      <c r="C905" s="69"/>
      <c r="D905" s="69"/>
      <c r="H905" s="43"/>
    </row>
    <row r="906" spans="1:8" x14ac:dyDescent="0.2">
      <c r="B906" s="70"/>
      <c r="C906" s="69"/>
      <c r="D906" s="69"/>
      <c r="H906" s="43"/>
    </row>
    <row r="907" spans="1:8" s="46" customFormat="1" x14ac:dyDescent="0.2">
      <c r="B907" s="50"/>
      <c r="E907" s="3"/>
      <c r="F907" s="49"/>
      <c r="G907" s="48"/>
      <c r="H907" s="47"/>
    </row>
    <row r="908" spans="1:8" s="46" customFormat="1" ht="12.75" customHeight="1" x14ac:dyDescent="0.2">
      <c r="B908" s="68" t="s">
        <v>9</v>
      </c>
      <c r="C908" s="67"/>
      <c r="D908" s="67"/>
      <c r="E908" s="67"/>
      <c r="F908" s="67"/>
      <c r="G908" s="67"/>
      <c r="H908" s="66"/>
    </row>
    <row r="909" spans="1:8" s="46" customFormat="1" x14ac:dyDescent="0.2">
      <c r="B909" s="50"/>
      <c r="E909" s="3"/>
      <c r="F909" s="49"/>
      <c r="G909" s="48"/>
      <c r="H909" s="47"/>
    </row>
    <row r="910" spans="1:8" s="46" customFormat="1" ht="12.75" customHeight="1" x14ac:dyDescent="0.2">
      <c r="B910" s="65" t="s">
        <v>8</v>
      </c>
      <c r="C910" s="63"/>
      <c r="E910" s="64"/>
      <c r="F910" s="49"/>
      <c r="G910" s="48"/>
      <c r="H910" s="47"/>
    </row>
    <row r="911" spans="1:8" s="46" customFormat="1" ht="12.75" customHeight="1" x14ac:dyDescent="0.2">
      <c r="B911" s="65"/>
      <c r="C911" s="63"/>
      <c r="E911" s="64"/>
      <c r="F911" s="49"/>
      <c r="G911" s="48"/>
      <c r="H911" s="47"/>
    </row>
    <row r="912" spans="1:8" s="46" customFormat="1" ht="12.75" customHeight="1" x14ac:dyDescent="0.2">
      <c r="B912" s="7" t="s">
        <v>7</v>
      </c>
      <c r="C912" s="63" t="s">
        <v>6</v>
      </c>
      <c r="E912" s="64" t="s">
        <v>5</v>
      </c>
      <c r="F912" s="49">
        <v>1</v>
      </c>
      <c r="G912" s="48"/>
      <c r="H912" s="47"/>
    </row>
    <row r="913" spans="2:8" s="46" customFormat="1" ht="12.75" customHeight="1" x14ac:dyDescent="0.2">
      <c r="B913" s="50"/>
      <c r="C913" s="63"/>
      <c r="E913" s="54"/>
      <c r="F913" s="62"/>
      <c r="G913" s="53"/>
      <c r="H913" s="52"/>
    </row>
    <row r="914" spans="2:8" s="46" customFormat="1" ht="19.5" customHeight="1" x14ac:dyDescent="0.2">
      <c r="B914" s="50"/>
      <c r="C914" s="58" t="s">
        <v>4</v>
      </c>
      <c r="E914" s="5"/>
      <c r="F914" s="57"/>
      <c r="G914" s="56"/>
      <c r="H914" s="55"/>
    </row>
    <row r="915" spans="2:8" s="46" customFormat="1" ht="19.5" customHeight="1" x14ac:dyDescent="0.2">
      <c r="B915" s="50"/>
      <c r="C915" s="58" t="s">
        <v>3</v>
      </c>
      <c r="E915" s="6"/>
      <c r="F915" s="61"/>
      <c r="G915" s="60"/>
      <c r="H915" s="59"/>
    </row>
    <row r="916" spans="2:8" s="46" customFormat="1" ht="19.5" customHeight="1" x14ac:dyDescent="0.2">
      <c r="B916" s="50"/>
      <c r="C916" s="58" t="s">
        <v>2</v>
      </c>
      <c r="E916" s="5"/>
      <c r="F916" s="57"/>
      <c r="G916" s="56"/>
      <c r="H916" s="55"/>
    </row>
    <row r="917" spans="2:8" s="46" customFormat="1" x14ac:dyDescent="0.2">
      <c r="B917" s="50"/>
      <c r="E917" s="4"/>
      <c r="F917" s="54"/>
      <c r="G917" s="53"/>
      <c r="H917" s="52"/>
    </row>
    <row r="918" spans="2:8" s="46" customFormat="1" x14ac:dyDescent="0.2">
      <c r="B918" s="50"/>
      <c r="C918" s="51" t="s">
        <v>1</v>
      </c>
      <c r="E918" s="3"/>
      <c r="F918" s="49"/>
      <c r="G918" s="48"/>
      <c r="H918" s="47"/>
    </row>
    <row r="919" spans="2:8" s="46" customFormat="1" x14ac:dyDescent="0.2">
      <c r="B919" s="50"/>
      <c r="E919" s="3"/>
      <c r="F919" s="49"/>
      <c r="G919" s="48"/>
      <c r="H919" s="47"/>
    </row>
    <row r="920" spans="2:8" s="46" customFormat="1" x14ac:dyDescent="0.2">
      <c r="B920" s="50"/>
      <c r="E920" s="3"/>
      <c r="F920" s="49"/>
      <c r="G920" s="48"/>
      <c r="H920" s="47"/>
    </row>
    <row r="921" spans="2:8" x14ac:dyDescent="0.2">
      <c r="B921" s="45"/>
      <c r="C921" s="44"/>
      <c r="D921" s="44"/>
      <c r="H921" s="43"/>
    </row>
    <row r="922" spans="2:8" x14ac:dyDescent="0.2">
      <c r="B922" s="45"/>
      <c r="C922" s="44"/>
      <c r="D922" s="44"/>
      <c r="H922" s="43"/>
    </row>
    <row r="923" spans="2:8" ht="13.5" thickBot="1" x14ac:dyDescent="0.25">
      <c r="B923" s="42"/>
      <c r="C923" s="41"/>
      <c r="D923" s="41"/>
      <c r="E923" s="40"/>
      <c r="F923" s="40"/>
      <c r="G923" s="39"/>
      <c r="H923" s="38"/>
    </row>
  </sheetData>
  <mergeCells count="4">
    <mergeCell ref="B899:C899"/>
    <mergeCell ref="B881:C881"/>
    <mergeCell ref="B1:D1"/>
    <mergeCell ref="B892:C892"/>
  </mergeCells>
  <pageMargins left="0.51181102362204722" right="0.19685039370078741" top="0.78740157480314965" bottom="0.39370078740157483" header="0.35433070866141736" footer="0.23622047244094491"/>
  <pageSetup paperSize="9" orientation="portrait" r:id="rId1"/>
  <headerFooter alignWithMargins="0">
    <oddHeader>&amp;L&amp;"Calibri,Normal"&amp;8CONSTRUCTION DU CENTRE DE PERINATALITE 113 – CENTRE HOSPITALIER HENRI LABORIT - 86000 POITIERS
DPGF PSCHRV - STADE DCE–JANVIER 2026&amp;"Arial Narrow,Normal"&amp;10
&amp;R&amp;"Calibri,Normal"&amp;9&amp;K000000
Page &amp;P</oddHeader>
  </headerFooter>
  <rowBreaks count="20" manualBreakCount="20">
    <brk id="55" max="16383" man="1"/>
    <brk id="108" max="16383" man="1"/>
    <brk id="157" max="16383" man="1"/>
    <brk id="171" max="16383" man="1"/>
    <brk id="225" max="16383" man="1"/>
    <brk id="268" max="16383" man="1"/>
    <brk id="314" max="16383" man="1"/>
    <brk id="419" max="16383" man="1"/>
    <brk id="469" max="16383" man="1"/>
    <brk id="478" max="16383" man="1"/>
    <brk id="533" max="16383" man="1"/>
    <brk id="580" max="16383" man="1"/>
    <brk id="637" max="16383" man="1"/>
    <brk id="685" max="16383" man="1"/>
    <brk id="738" max="16383" man="1"/>
    <brk id="789" max="16383" man="1"/>
    <brk id="811" max="16383" man="1"/>
    <brk id="821" max="16383" man="1"/>
    <brk id="850" max="16383" man="1"/>
    <brk id="9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N°17 Page de garde</vt:lpstr>
      <vt:lpstr>DPGF PHCHRV</vt:lpstr>
      <vt:lpstr>'DPGF PHCHRV'!Impression_des_titres</vt:lpstr>
      <vt:lpstr>'DPGF PHCHRV'!Zone_d_impression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2026-01-20T10:37:15Z</dcterms:created>
  <dcterms:modified xsi:type="dcterms:W3CDTF">2026-01-28T10:12:34Z</dcterms:modified>
</cp:coreProperties>
</file>